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170"/>
  </bookViews>
  <sheets>
    <sheet name="Меню " sheetId="1" r:id="rId1"/>
  </sheets>
  <functionGroups builtInGroupCount="18"/>
  <definedNames>
    <definedName name="_xlnm.Print_Area" localSheetId="0">'Меню '!$E$3:$BT$58</definedName>
  </definedNames>
  <calcPr calcId="162913"/>
</workbook>
</file>

<file path=xl/calcChain.xml><?xml version="1.0" encoding="utf-8"?>
<calcChain xmlns="http://schemas.openxmlformats.org/spreadsheetml/2006/main">
  <c r="AE172" i="1" l="1"/>
  <c r="AE262" i="1" l="1"/>
  <c r="AE227" i="1"/>
  <c r="AE191" i="1"/>
  <c r="AS133" i="1"/>
  <c r="AE133" i="1"/>
  <c r="BL297" i="1"/>
  <c r="BE297" i="1"/>
  <c r="AY297" i="1"/>
  <c r="AS297" i="1"/>
  <c r="AE297" i="1"/>
  <c r="AE332" i="1"/>
  <c r="AE230" i="1"/>
  <c r="BL136" i="1"/>
  <c r="BE136" i="1"/>
  <c r="AY136" i="1"/>
  <c r="AS136" i="1"/>
  <c r="AE136" i="1"/>
  <c r="BL332" i="1" l="1"/>
  <c r="BE332" i="1"/>
  <c r="AY332" i="1"/>
  <c r="AS332" i="1"/>
  <c r="BL324" i="1"/>
  <c r="BE324" i="1"/>
  <c r="AY324" i="1"/>
  <c r="AS324" i="1"/>
  <c r="AE324" i="1"/>
  <c r="BL318" i="1"/>
  <c r="BE318" i="1"/>
  <c r="AY318" i="1"/>
  <c r="AS318" i="1"/>
  <c r="AE318" i="1"/>
  <c r="AE284" i="1"/>
  <c r="AY310" i="1"/>
  <c r="AS310" i="1"/>
  <c r="BL307" i="1"/>
  <c r="BE307" i="1"/>
  <c r="AY307" i="1"/>
  <c r="AS307" i="1"/>
  <c r="AE307" i="1"/>
  <c r="BL300" i="1"/>
  <c r="BE300" i="1"/>
  <c r="AY300" i="1"/>
  <c r="AS300" i="1"/>
  <c r="AE300" i="1"/>
  <c r="BL288" i="1"/>
  <c r="AY288" i="1"/>
  <c r="AS288" i="1"/>
  <c r="AE288" i="1"/>
  <c r="BL284" i="1"/>
  <c r="BE284" i="1"/>
  <c r="BE288" i="1" s="1"/>
  <c r="AY284" i="1"/>
  <c r="AS284" i="1"/>
  <c r="BL272" i="1"/>
  <c r="BE272" i="1"/>
  <c r="AY272" i="1"/>
  <c r="AS272" i="1"/>
  <c r="AE272" i="1"/>
  <c r="BL265" i="1"/>
  <c r="BE265" i="1"/>
  <c r="AY265" i="1"/>
  <c r="AS265" i="1"/>
  <c r="AE265" i="1"/>
  <c r="BL262" i="1"/>
  <c r="BE262" i="1"/>
  <c r="AY262" i="1"/>
  <c r="AS262" i="1"/>
  <c r="BL253" i="1"/>
  <c r="BE253" i="1"/>
  <c r="AY253" i="1"/>
  <c r="AS253" i="1"/>
  <c r="AE253" i="1"/>
  <c r="BL248" i="1"/>
  <c r="BE248" i="1"/>
  <c r="AY248" i="1"/>
  <c r="AS248" i="1"/>
  <c r="AE248" i="1"/>
  <c r="BL236" i="1"/>
  <c r="BE236" i="1"/>
  <c r="AY236" i="1"/>
  <c r="AS236" i="1"/>
  <c r="AE236" i="1"/>
  <c r="BL230" i="1"/>
  <c r="BE230" i="1"/>
  <c r="AY230" i="1"/>
  <c r="AS230" i="1"/>
  <c r="BL227" i="1"/>
  <c r="BE227" i="1"/>
  <c r="AY227" i="1"/>
  <c r="AS227" i="1"/>
  <c r="BL218" i="1"/>
  <c r="BE218" i="1"/>
  <c r="AY218" i="1"/>
  <c r="AS218" i="1"/>
  <c r="AE218" i="1"/>
  <c r="BL213" i="1"/>
  <c r="BE213" i="1"/>
  <c r="AY213" i="1"/>
  <c r="AS213" i="1"/>
  <c r="AE213" i="1"/>
  <c r="BL200" i="1"/>
  <c r="BE200" i="1"/>
  <c r="AY200" i="1"/>
  <c r="AS200" i="1"/>
  <c r="AE200" i="1"/>
  <c r="BL194" i="1"/>
  <c r="BE194" i="1"/>
  <c r="AY194" i="1"/>
  <c r="AS194" i="1"/>
  <c r="AE194" i="1"/>
  <c r="BL191" i="1"/>
  <c r="BE191" i="1"/>
  <c r="AY191" i="1"/>
  <c r="AS191" i="1"/>
  <c r="BL182" i="1"/>
  <c r="BE182" i="1"/>
  <c r="AY182" i="1"/>
  <c r="AS182" i="1"/>
  <c r="AE182" i="1"/>
  <c r="BL172" i="1"/>
  <c r="BE172" i="1"/>
  <c r="AY172" i="1"/>
  <c r="AS172" i="1"/>
  <c r="BL162" i="1"/>
  <c r="BE162" i="1"/>
  <c r="AY162" i="1"/>
  <c r="AS162" i="1"/>
  <c r="AE162" i="1"/>
  <c r="BL155" i="1"/>
  <c r="BE155" i="1"/>
  <c r="AY155" i="1"/>
  <c r="AS155" i="1"/>
  <c r="AE155" i="1"/>
  <c r="BE146" i="1"/>
  <c r="AY146" i="1"/>
  <c r="AS146" i="1"/>
  <c r="BL143" i="1"/>
  <c r="BE143" i="1"/>
  <c r="AY143" i="1"/>
  <c r="AS143" i="1"/>
  <c r="AE143" i="1"/>
  <c r="BL133" i="1"/>
  <c r="BE133" i="1"/>
  <c r="AY133" i="1"/>
  <c r="BL125" i="1"/>
  <c r="BE125" i="1"/>
  <c r="AY125" i="1"/>
  <c r="AS125" i="1"/>
  <c r="AE125" i="1"/>
  <c r="BL120" i="1"/>
  <c r="BE120" i="1"/>
  <c r="AY120" i="1"/>
  <c r="AS120" i="1"/>
  <c r="AE120" i="1"/>
  <c r="BL107" i="1"/>
  <c r="BE107" i="1"/>
  <c r="AY107" i="1"/>
  <c r="AS107" i="1"/>
  <c r="AE107" i="1"/>
  <c r="BL97" i="1"/>
  <c r="BE97" i="1"/>
  <c r="AY97" i="1"/>
  <c r="AS97" i="1"/>
  <c r="AE97" i="1"/>
  <c r="BL88" i="1"/>
  <c r="BE88" i="1"/>
  <c r="AY88" i="1"/>
  <c r="AS88" i="1"/>
  <c r="AE88" i="1"/>
  <c r="BL83" i="1"/>
  <c r="BE83" i="1"/>
  <c r="AY83" i="1"/>
  <c r="AS83" i="1"/>
  <c r="AE83" i="1"/>
  <c r="BL70" i="1"/>
  <c r="BE70" i="1"/>
  <c r="AY70" i="1"/>
  <c r="AS70" i="1"/>
  <c r="AE70" i="1"/>
  <c r="BL60" i="1"/>
  <c r="BE60" i="1"/>
  <c r="AY60" i="1"/>
  <c r="AS60" i="1"/>
  <c r="AE60" i="1"/>
  <c r="BL51" i="1"/>
  <c r="BE51" i="1"/>
  <c r="AY51" i="1"/>
  <c r="AS51" i="1"/>
  <c r="AE51" i="1"/>
  <c r="BL46" i="1"/>
  <c r="BE46" i="1"/>
  <c r="AY46" i="1"/>
  <c r="AS46" i="1"/>
  <c r="AE46" i="1"/>
  <c r="AE13" i="1"/>
  <c r="BL37" i="1"/>
  <c r="BE37" i="1"/>
  <c r="AY37" i="1"/>
  <c r="AS37" i="1"/>
  <c r="AE37" i="1"/>
  <c r="BL34" i="1"/>
  <c r="BE34" i="1"/>
  <c r="AY34" i="1"/>
  <c r="AS34" i="1"/>
  <c r="AE34" i="1"/>
  <c r="BL22" i="1"/>
  <c r="BE22" i="1"/>
  <c r="AY22" i="1"/>
  <c r="AS22" i="1"/>
  <c r="BL13" i="1"/>
  <c r="BE13" i="1"/>
  <c r="AY13" i="1"/>
  <c r="AS13" i="1"/>
  <c r="BL310" i="1"/>
  <c r="BE310" i="1"/>
  <c r="AE310" i="1"/>
  <c r="BL275" i="1"/>
  <c r="BE275" i="1"/>
  <c r="AY275" i="1"/>
  <c r="AS275" i="1"/>
  <c r="AE275" i="1"/>
  <c r="BL239" i="1"/>
  <c r="BE239" i="1"/>
  <c r="AY239" i="1"/>
  <c r="AS239" i="1"/>
  <c r="AE239" i="1"/>
  <c r="BL203" i="1"/>
  <c r="BE203" i="1"/>
  <c r="AY203" i="1"/>
  <c r="AS203" i="1"/>
  <c r="AE203" i="1"/>
  <c r="BL146" i="1"/>
  <c r="AE146" i="1"/>
  <c r="BL110" i="1"/>
  <c r="BE110" i="1"/>
  <c r="AY110" i="1"/>
  <c r="AS110" i="1"/>
  <c r="AE110" i="1"/>
  <c r="BL100" i="1"/>
  <c r="BE100" i="1"/>
  <c r="AY100" i="1"/>
  <c r="AS100" i="1"/>
  <c r="AE100" i="1"/>
  <c r="BL73" i="1"/>
  <c r="BE73" i="1"/>
  <c r="AY73" i="1"/>
  <c r="AS73" i="1"/>
  <c r="AE73" i="1"/>
  <c r="BL63" i="1"/>
  <c r="BE63" i="1"/>
  <c r="AY63" i="1"/>
  <c r="AS63" i="1"/>
  <c r="AE63" i="1"/>
  <c r="BL25" i="1"/>
  <c r="BE25" i="1"/>
  <c r="AY25" i="1"/>
  <c r="AS25" i="1"/>
  <c r="AE25" i="1"/>
  <c r="AE22" i="1"/>
  <c r="AY333" i="1" l="1"/>
  <c r="BL333" i="1"/>
  <c r="AE147" i="1"/>
  <c r="BL311" i="1"/>
  <c r="AE333" i="1"/>
  <c r="AS147" i="1"/>
  <c r="BE147" i="1"/>
  <c r="AY204" i="1"/>
  <c r="BL204" i="1"/>
  <c r="AE240" i="1"/>
  <c r="AS204" i="1"/>
  <c r="BE204" i="1"/>
  <c r="AE276" i="1"/>
  <c r="AS333" i="1"/>
  <c r="BE333" i="1"/>
  <c r="AE74" i="1"/>
  <c r="AY74" i="1"/>
  <c r="BL74" i="1"/>
  <c r="AE111" i="1"/>
  <c r="AY111" i="1"/>
  <c r="BL111" i="1"/>
  <c r="AE173" i="1"/>
  <c r="AY173" i="1"/>
  <c r="BL173" i="1"/>
  <c r="AE204" i="1"/>
  <c r="AY240" i="1"/>
  <c r="BL240" i="1"/>
  <c r="AY276" i="1"/>
  <c r="BL276" i="1"/>
  <c r="AS74" i="1"/>
  <c r="BE74" i="1"/>
  <c r="AS111" i="1"/>
  <c r="BE111" i="1"/>
  <c r="AS173" i="1"/>
  <c r="BE173" i="1"/>
  <c r="AS240" i="1"/>
  <c r="BE240" i="1"/>
  <c r="AS276" i="1"/>
  <c r="BE276" i="1"/>
  <c r="AY147" i="1"/>
  <c r="BL147" i="1"/>
  <c r="AE38" i="1"/>
  <c r="AY38" i="1"/>
  <c r="BL38" i="1"/>
  <c r="AS38" i="1"/>
  <c r="BE38" i="1"/>
  <c r="AS311" i="1" l="1"/>
  <c r="AS334" i="1" s="1"/>
  <c r="BL334" i="1"/>
  <c r="BE174" i="1"/>
  <c r="BE311" i="1"/>
  <c r="BE334" i="1" s="1"/>
  <c r="AY311" i="1"/>
  <c r="AE311" i="1"/>
  <c r="AE334" i="1" s="1"/>
  <c r="AY334" i="1"/>
  <c r="AS174" i="1"/>
  <c r="BL174" i="1"/>
  <c r="AE174" i="1"/>
  <c r="AY174" i="1"/>
</calcChain>
</file>

<file path=xl/sharedStrings.xml><?xml version="1.0" encoding="utf-8"?>
<sst xmlns="http://schemas.openxmlformats.org/spreadsheetml/2006/main" count="757" uniqueCount="200">
  <si>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</si>
  <si>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</si>
  <si>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</si>
  <si>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</si>
  <si>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</si>
  <si>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</si>
  <si>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</si>
  <si>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</si>
  <si>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</si>
  <si>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Макароны запеченные с сыром</t>
  </si>
  <si>
    <t>907-1</t>
  </si>
  <si>
    <t>Хлеб пшеничный</t>
  </si>
  <si>
    <t>Какао с молоком</t>
  </si>
  <si>
    <t>Компот из сухофруктов</t>
  </si>
  <si>
    <t xml:space="preserve">Соль </t>
  </si>
  <si>
    <t>Пюре картофельное</t>
  </si>
  <si>
    <t>Хлеб ржаной</t>
  </si>
  <si>
    <t>Рыба, тушеная в томате с овощами</t>
  </si>
  <si>
    <t>Салат картофельный с соленым огурцом или квашенной капустой</t>
  </si>
  <si>
    <t>Суп картофельный с бобовыми</t>
  </si>
  <si>
    <t>Молоко кипяченное</t>
  </si>
  <si>
    <t>печенье</t>
  </si>
  <si>
    <t>Плов с тушеным мясом и перловой крупой</t>
  </si>
  <si>
    <t>Масло сливочное</t>
  </si>
  <si>
    <t>Яблоко</t>
  </si>
  <si>
    <t>195-1</t>
  </si>
  <si>
    <t>Огурцы свежие в нарезке</t>
  </si>
  <si>
    <t>904-1</t>
  </si>
  <si>
    <t>Чай с молоком</t>
  </si>
  <si>
    <t>Ряженка</t>
  </si>
  <si>
    <t>Вафли</t>
  </si>
  <si>
    <t>164-1</t>
  </si>
  <si>
    <t>Сырники из творога с повидлом</t>
  </si>
  <si>
    <t>Сыр</t>
  </si>
  <si>
    <t>сок</t>
  </si>
  <si>
    <t>Курица отварная</t>
  </si>
  <si>
    <t>Напиток из плодов шиповника</t>
  </si>
  <si>
    <t>Капуста тушеная</t>
  </si>
  <si>
    <t>Салат из свеклы с черносливом</t>
  </si>
  <si>
    <t>198-1</t>
  </si>
  <si>
    <t>Щи по-уральски (с крупой)</t>
  </si>
  <si>
    <t>953-1</t>
  </si>
  <si>
    <t>Ватрушка с творогом</t>
  </si>
  <si>
    <t>Компот из свежих яблок</t>
  </si>
  <si>
    <t>Макароны отварные</t>
  </si>
  <si>
    <t>Помидор свежий в нарезке</t>
  </si>
  <si>
    <t>Банан</t>
  </si>
  <si>
    <t>Запеканка творожная с повидлом</t>
  </si>
  <si>
    <t>Яйцо вареное</t>
  </si>
  <si>
    <t>Кофейный напиток с молоком</t>
  </si>
  <si>
    <t>Жаркое по-домашнему</t>
  </si>
  <si>
    <t>Икра морковная</t>
  </si>
  <si>
    <t>Борщ со сметаной</t>
  </si>
  <si>
    <t>Булочка Дорожная</t>
  </si>
  <si>
    <t>Биточки из говядины</t>
  </si>
  <si>
    <t>72/1</t>
  </si>
  <si>
    <t>Винегрет овощной</t>
  </si>
  <si>
    <t>Кисель из концентрата на плодовых или ягодных экстратах</t>
  </si>
  <si>
    <t>948-1</t>
  </si>
  <si>
    <t>164-2</t>
  </si>
  <si>
    <t>Запеканка рисовая с творогом</t>
  </si>
  <si>
    <t>Плов из курицы с рисом</t>
  </si>
  <si>
    <t>Салат картофельный с соленым огурцом и зеленым горошком</t>
  </si>
  <si>
    <t>Суп с макаронными изделиями</t>
  </si>
  <si>
    <t>Ватрушка со сметаной</t>
  </si>
  <si>
    <t>59-1</t>
  </si>
  <si>
    <t>Котлета из говядины</t>
  </si>
  <si>
    <t>Икра кабачковая</t>
  </si>
  <si>
    <t>Чай</t>
  </si>
  <si>
    <t xml:space="preserve">Каша "Дружба" (пшено, рис) </t>
  </si>
  <si>
    <t>Омлет натуральный</t>
  </si>
  <si>
    <t>33-3</t>
  </si>
  <si>
    <t xml:space="preserve">Зеленый горошек </t>
  </si>
  <si>
    <t>Соус молочный (для запекания)</t>
  </si>
  <si>
    <t>Голубцы с мясом и рисом</t>
  </si>
  <si>
    <t>Рассольник со сметаной</t>
  </si>
  <si>
    <t>Вторая неделя</t>
  </si>
  <si>
    <t>Суп молочный с макаронными изделиями</t>
  </si>
  <si>
    <t>Суп рыбный</t>
  </si>
  <si>
    <t>Рыба, запеченная с картофелем по-русски</t>
  </si>
  <si>
    <t>салат из огурцов и помидоров</t>
  </si>
  <si>
    <t>Снежок</t>
  </si>
  <si>
    <t>Яблоки печенные</t>
  </si>
  <si>
    <t>140-1</t>
  </si>
  <si>
    <t>Сложный гарнир I-вар.(Капуста тушеная и картофель)</t>
  </si>
  <si>
    <t>Пирожок с яблоком</t>
  </si>
  <si>
    <t>Салат из вареных овощей</t>
  </si>
  <si>
    <t>Соус молочный (сладкий)</t>
  </si>
  <si>
    <t>Пудинг из творога</t>
  </si>
  <si>
    <t>197/1</t>
  </si>
  <si>
    <t>Курица тушенная в соусе с овощами</t>
  </si>
  <si>
    <t>Салат из свеклы с яблоками</t>
  </si>
  <si>
    <t>Рыба запеченная с яйцом</t>
  </si>
  <si>
    <t>Бутерброд с повидлом</t>
  </si>
  <si>
    <t>Каша вязкая (пшенная) на молоке</t>
  </si>
  <si>
    <t>113-1</t>
  </si>
  <si>
    <t>Суп крестьянский с крупой</t>
  </si>
  <si>
    <t>Пирожок с капустой</t>
  </si>
  <si>
    <t>Рагу овощное с соусом</t>
  </si>
  <si>
    <t>Салат из соленых огурцов</t>
  </si>
  <si>
    <t>182-1</t>
  </si>
  <si>
    <t>Каша молочная манная с маслом сливочным</t>
  </si>
  <si>
    <t>33-1</t>
  </si>
  <si>
    <t>Запеканка картофельная с мясом</t>
  </si>
  <si>
    <t>Икра свекольная</t>
  </si>
  <si>
    <t>Приложение №8</t>
  </si>
  <si>
    <t>к СанПиН 2.3/2.4.3590-20</t>
  </si>
  <si>
    <t>МЕНЮ ПРИГОТАВЛИВАЕМЫХ БЛЮД</t>
  </si>
  <si>
    <t>Первая неделя</t>
  </si>
  <si>
    <t>День 1</t>
  </si>
  <si>
    <t>завтрак</t>
  </si>
  <si>
    <t>итого за завтрак</t>
  </si>
  <si>
    <t>обед</t>
  </si>
  <si>
    <t>итого за обед</t>
  </si>
  <si>
    <t>полдник</t>
  </si>
  <si>
    <t>итого за полдник</t>
  </si>
  <si>
    <t>ужин</t>
  </si>
  <si>
    <t>итого за ужин</t>
  </si>
  <si>
    <t>ужин 2</t>
  </si>
  <si>
    <t>итого за ужин 2</t>
  </si>
  <si>
    <t>Итого за день:</t>
  </si>
  <si>
    <t>День 2</t>
  </si>
  <si>
    <t>Завтрак 2</t>
  </si>
  <si>
    <t>итого за завтрак 2</t>
  </si>
  <si>
    <t>День 3</t>
  </si>
  <si>
    <t>завтрак 2</t>
  </si>
  <si>
    <t>День 4</t>
  </si>
  <si>
    <t>День 5</t>
  </si>
  <si>
    <t>Среднее значение за 5 дней:</t>
  </si>
  <si>
    <t xml:space="preserve">завтрак </t>
  </si>
  <si>
    <t xml:space="preserve">ужин 2 </t>
  </si>
  <si>
    <t xml:space="preserve">Чай </t>
  </si>
  <si>
    <t>Фрукт</t>
  </si>
  <si>
    <t>Булочка домашняя</t>
  </si>
  <si>
    <t>59.0</t>
  </si>
  <si>
    <t>59.1</t>
  </si>
  <si>
    <t>188.1</t>
  </si>
  <si>
    <t>33-5</t>
  </si>
  <si>
    <t>33-6</t>
  </si>
  <si>
    <t>Батон</t>
  </si>
  <si>
    <t>Каша пшеничная молочная</t>
  </si>
  <si>
    <t>869/1</t>
  </si>
  <si>
    <t>Суфле "Рыбка"</t>
  </si>
  <si>
    <t>Снежок/Йогурт</t>
  </si>
  <si>
    <t>Вафли/печенье</t>
  </si>
  <si>
    <t>208/196</t>
  </si>
  <si>
    <t>Сырники из творога со сгущенкой</t>
  </si>
  <si>
    <t>36/3</t>
  </si>
  <si>
    <t>Чай с лимоном</t>
  </si>
  <si>
    <t>Яйцо</t>
  </si>
  <si>
    <t>Рис припущенный с овощами</t>
  </si>
  <si>
    <t>148-1</t>
  </si>
  <si>
    <t>Филе индейки запеченное (наггетсы)</t>
  </si>
  <si>
    <t>Тефтели из говядины</t>
  </si>
  <si>
    <t>79-1</t>
  </si>
  <si>
    <t>Запеканка творожная со сгущенкой</t>
  </si>
  <si>
    <t>Йоурт. стаканчик</t>
  </si>
  <si>
    <t>Картофель запеченный по-деревенски</t>
  </si>
  <si>
    <t>Расстегай с рыбой/мясом</t>
  </si>
  <si>
    <t>Пудинг из творога со сгущенкой</t>
  </si>
  <si>
    <t>26_1</t>
  </si>
  <si>
    <t>Суп-пюре из разных овощей</t>
  </si>
  <si>
    <t>Каша молочная геркулесовая с маслом сливочным</t>
  </si>
  <si>
    <t>22_1</t>
  </si>
  <si>
    <t>Гуляш из филе индейки</t>
  </si>
  <si>
    <t>Гребешок из дрожжевого теста</t>
  </si>
  <si>
    <t>Салат из помидор и огурцов</t>
  </si>
  <si>
    <t>Гречка отварная рассыпчатая</t>
  </si>
  <si>
    <t>Сок</t>
  </si>
  <si>
    <t>Пицца школьная</t>
  </si>
  <si>
    <t>98-1</t>
  </si>
  <si>
    <t>Салат из свеклы с яблоками/черносливом</t>
  </si>
  <si>
    <t>Азу</t>
  </si>
  <si>
    <t>Салат картофельный с сельдью</t>
  </si>
  <si>
    <t>72.</t>
  </si>
  <si>
    <t>Суп "Харчо" с мясом птицы</t>
  </si>
  <si>
    <t>25_1</t>
  </si>
  <si>
    <t>Йоурт стаканчик</t>
  </si>
  <si>
    <t>Салат из огурцов и помидоров</t>
  </si>
  <si>
    <t>72/2</t>
  </si>
  <si>
    <t>230-1</t>
  </si>
  <si>
    <t>Возрастная категория: 12 лет и старше</t>
  </si>
  <si>
    <t>Сезон: ОСЕНЬ</t>
  </si>
  <si>
    <t>Салат из свежей капусты</t>
  </si>
  <si>
    <t>183-1</t>
  </si>
  <si>
    <t>Салат из свежих огурцов</t>
  </si>
  <si>
    <t>Салат из свеклы с черносливом/яблоком</t>
  </si>
  <si>
    <t>Салат витаминный 1</t>
  </si>
  <si>
    <t>Тефтели из говядины 2-ой вар.</t>
  </si>
  <si>
    <t>Печень по-строгановски</t>
  </si>
  <si>
    <t>Салат из моркови и яблок</t>
  </si>
  <si>
    <t>Салат из огурцов и помидор</t>
  </si>
  <si>
    <t>Салат летний</t>
  </si>
  <si>
    <t>Салат витаминый 1</t>
  </si>
  <si>
    <t>Салат из моркови с сахаром</t>
  </si>
  <si>
    <t>Гуляш из говядины</t>
  </si>
  <si>
    <t>236-1</t>
  </si>
  <si>
    <t>Шницель из говядины</t>
  </si>
  <si>
    <t>Салат из свежей капусты с огурцом и помидором</t>
  </si>
  <si>
    <t>170-1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</si>
</sst>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14" fontId="1" fillId="0" borderId="0" xfId="0" applyNumberFormat="1" applyFont="1"/>
    <xf numFmtId="0" fontId="4" fillId="0" borderId="0" xfId="0" applyFont="1"/>
    <xf numFmtId="0" fontId="2" fillId="0" borderId="0" xfId="0" applyFont="1" applyFill="1" applyBorder="1" applyAlignment="1">
      <alignment vertical="top" wrapText="1"/>
    </xf>
    <xf numFmtId="0" fontId="1" fillId="3" borderId="0" xfId="0" applyFont="1" applyFill="1"/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2" borderId="15" xfId="0" applyFont="1" applyFill="1" applyBorder="1"/>
    <xf numFmtId="164" fontId="5" fillId="2" borderId="14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0" fontId="5" fillId="2" borderId="8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5" fillId="2" borderId="12" xfId="0" applyFont="1" applyFill="1" applyBorder="1"/>
    <xf numFmtId="164" fontId="5" fillId="2" borderId="4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14" xfId="0" applyFont="1" applyBorder="1"/>
    <xf numFmtId="0" fontId="4" fillId="0" borderId="4" xfId="0" applyFont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right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164" fontId="5" fillId="3" borderId="7" xfId="0" applyNumberFormat="1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16" fontId="4" fillId="0" borderId="8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" fontId="4" fillId="0" borderId="9" xfId="0" applyNumberFormat="1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4" fillId="0" borderId="11" xfId="0" applyNumberFormat="1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9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165" fontId="2" fillId="0" borderId="9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5" fillId="3" borderId="15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9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165" fontId="2" fillId="0" borderId="8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Y334"/>
  <sheetViews>
    <sheetView showGridLines="0" tabSelected="1" topLeftCell="D312" zoomScaleNormal="100" zoomScaleSheetLayoutView="100" workbookViewId="0">
      <selection activeCell="BU326" sqref="BU326:BY326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4" width="15.42578125" style="1" customWidth="1"/>
    <col min="5" max="9" width="1.28515625" style="1" hidden="1" customWidth="1"/>
    <col min="10" max="29" width="1.28515625" style="1" customWidth="1"/>
    <col min="30" max="30" width="8" style="1" customWidth="1"/>
    <col min="31" max="37" width="1.28515625" style="1" customWidth="1"/>
    <col min="38" max="44" width="1.28515625" style="1" hidden="1" customWidth="1"/>
    <col min="45" max="55" width="1.28515625" style="1" customWidth="1"/>
    <col min="56" max="56" width="2.85546875" style="1" customWidth="1"/>
    <col min="57" max="178" width="1.28515625" style="1" customWidth="1"/>
    <col min="179" max="16384" width="9.140625" style="1"/>
  </cols>
  <sheetData>
    <row r="1" spans="1:77" s="2" customFormat="1" ht="12" x14ac:dyDescent="0.2">
      <c r="BC1" s="57"/>
      <c r="BD1" s="57"/>
      <c r="BE1" s="57"/>
      <c r="BF1" s="57"/>
      <c r="BG1" s="120" t="s">
        <v>105</v>
      </c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</row>
    <row r="2" spans="1:77" s="2" customFormat="1" ht="12" customHeight="1" x14ac:dyDescent="0.2">
      <c r="AH2" s="120" t="s">
        <v>106</v>
      </c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</row>
    <row r="3" spans="1:77" ht="15.75" customHeight="1" x14ac:dyDescent="0.25"/>
    <row r="4" spans="1:77" ht="28.5" customHeight="1" x14ac:dyDescent="0.3">
      <c r="E4" s="156" t="s">
        <v>107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</row>
    <row r="5" spans="1:77" ht="15.75" customHeight="1" x14ac:dyDescent="0.25">
      <c r="D5" s="121" t="s">
        <v>182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</row>
    <row r="6" spans="1:77" ht="15.75" x14ac:dyDescent="0.25">
      <c r="A6" s="4">
        <v>44256</v>
      </c>
      <c r="E6" s="121" t="s">
        <v>181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</row>
    <row r="7" spans="1:77" ht="11.25" customHeight="1" x14ac:dyDescent="0.25"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</row>
    <row r="8" spans="1:77" s="2" customFormat="1" ht="12" customHeight="1" x14ac:dyDescent="0.2">
      <c r="D8" s="38" t="s">
        <v>108</v>
      </c>
      <c r="E8" s="91" t="s">
        <v>0</v>
      </c>
      <c r="F8" s="92"/>
      <c r="G8" s="92"/>
      <c r="H8" s="92"/>
      <c r="I8" s="93"/>
      <c r="J8" s="91" t="s">
        <v>1</v>
      </c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3"/>
      <c r="AE8" s="91" t="s">
        <v>2</v>
      </c>
      <c r="AF8" s="92"/>
      <c r="AG8" s="92"/>
      <c r="AH8" s="92"/>
      <c r="AI8" s="92"/>
      <c r="AJ8" s="92"/>
      <c r="AK8" s="93"/>
      <c r="AL8" s="42" t="s">
        <v>3</v>
      </c>
      <c r="AM8" s="43"/>
      <c r="AN8" s="43"/>
      <c r="AO8" s="43"/>
      <c r="AP8" s="43"/>
      <c r="AQ8" s="43"/>
      <c r="AR8" s="44"/>
      <c r="AS8" s="116" t="s">
        <v>4</v>
      </c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8"/>
      <c r="BU8" s="91" t="s">
        <v>0</v>
      </c>
      <c r="BV8" s="92"/>
      <c r="BW8" s="92"/>
      <c r="BX8" s="92"/>
      <c r="BY8" s="93"/>
    </row>
    <row r="9" spans="1:77" s="2" customFormat="1" ht="12" customHeight="1" x14ac:dyDescent="0.2">
      <c r="D9" s="18" t="s">
        <v>109</v>
      </c>
      <c r="E9" s="19"/>
      <c r="F9" s="20"/>
      <c r="G9" s="20"/>
      <c r="H9" s="20"/>
      <c r="I9" s="21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19"/>
      <c r="AF9" s="20"/>
      <c r="AG9" s="20"/>
      <c r="AH9" s="20"/>
      <c r="AI9" s="20"/>
      <c r="AJ9" s="20"/>
      <c r="AK9" s="21"/>
      <c r="AL9" s="19"/>
      <c r="AM9" s="20"/>
      <c r="AN9" s="20"/>
      <c r="AO9" s="20"/>
      <c r="AP9" s="20"/>
      <c r="AQ9" s="20"/>
      <c r="AR9" s="21"/>
      <c r="AS9" s="116" t="s">
        <v>5</v>
      </c>
      <c r="AT9" s="117"/>
      <c r="AU9" s="117"/>
      <c r="AV9" s="117"/>
      <c r="AW9" s="117"/>
      <c r="AX9" s="118"/>
      <c r="AY9" s="116" t="s">
        <v>6</v>
      </c>
      <c r="AZ9" s="117"/>
      <c r="BA9" s="117"/>
      <c r="BB9" s="117"/>
      <c r="BC9" s="117"/>
      <c r="BD9" s="118"/>
      <c r="BE9" s="116" t="s">
        <v>7</v>
      </c>
      <c r="BF9" s="117"/>
      <c r="BG9" s="117"/>
      <c r="BH9" s="117"/>
      <c r="BI9" s="117"/>
      <c r="BJ9" s="117"/>
      <c r="BK9" s="118"/>
      <c r="BL9" s="116" t="s">
        <v>8</v>
      </c>
      <c r="BM9" s="117"/>
      <c r="BN9" s="117"/>
      <c r="BO9" s="117"/>
      <c r="BP9" s="117"/>
      <c r="BQ9" s="117"/>
      <c r="BR9" s="117"/>
      <c r="BS9" s="117"/>
      <c r="BT9" s="118"/>
      <c r="BU9" s="19"/>
      <c r="BV9" s="20"/>
      <c r="BW9" s="20"/>
      <c r="BX9" s="20"/>
      <c r="BY9" s="21"/>
    </row>
    <row r="10" spans="1:77" s="3" customFormat="1" ht="12" customHeight="1" x14ac:dyDescent="0.25">
      <c r="A10" s="3" t="s">
        <v>9</v>
      </c>
      <c r="D10" s="45" t="s">
        <v>110</v>
      </c>
      <c r="E10" s="88" t="s">
        <v>10</v>
      </c>
      <c r="F10" s="89"/>
      <c r="G10" s="89"/>
      <c r="H10" s="89"/>
      <c r="I10" s="90"/>
      <c r="J10" s="72" t="s">
        <v>140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3">
        <v>250</v>
      </c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113">
        <v>9.9</v>
      </c>
      <c r="AT10" s="114"/>
      <c r="AU10" s="114"/>
      <c r="AV10" s="114"/>
      <c r="AW10" s="114"/>
      <c r="AX10" s="115"/>
      <c r="AY10" s="73">
        <v>11.4</v>
      </c>
      <c r="AZ10" s="73"/>
      <c r="BA10" s="73"/>
      <c r="BB10" s="73"/>
      <c r="BC10" s="73"/>
      <c r="BD10" s="73"/>
      <c r="BE10" s="73">
        <v>35.6</v>
      </c>
      <c r="BF10" s="73"/>
      <c r="BG10" s="73"/>
      <c r="BH10" s="73"/>
      <c r="BI10" s="73"/>
      <c r="BJ10" s="73"/>
      <c r="BK10" s="73"/>
      <c r="BL10" s="73">
        <v>281.08999999999997</v>
      </c>
      <c r="BM10" s="73"/>
      <c r="BN10" s="73"/>
      <c r="BO10" s="73"/>
      <c r="BP10" s="73"/>
      <c r="BQ10" s="73"/>
      <c r="BR10" s="73"/>
      <c r="BS10" s="73"/>
      <c r="BT10" s="73"/>
      <c r="BU10" s="74" t="s">
        <v>141</v>
      </c>
      <c r="BV10" s="74"/>
      <c r="BW10" s="74"/>
      <c r="BX10" s="74"/>
      <c r="BY10" s="74"/>
    </row>
    <row r="11" spans="1:77" s="3" customFormat="1" ht="12" customHeight="1" x14ac:dyDescent="0.25">
      <c r="A11" s="3" t="s">
        <v>11</v>
      </c>
      <c r="D11" s="45"/>
      <c r="E11" s="88">
        <v>194</v>
      </c>
      <c r="F11" s="89"/>
      <c r="G11" s="89"/>
      <c r="H11" s="89"/>
      <c r="I11" s="90"/>
      <c r="J11" s="110" t="s">
        <v>139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2"/>
      <c r="AE11" s="113">
        <v>50</v>
      </c>
      <c r="AF11" s="114"/>
      <c r="AG11" s="114"/>
      <c r="AH11" s="114"/>
      <c r="AI11" s="114"/>
      <c r="AJ11" s="114"/>
      <c r="AK11" s="115"/>
      <c r="AL11" s="113"/>
      <c r="AM11" s="114"/>
      <c r="AN11" s="114"/>
      <c r="AO11" s="114"/>
      <c r="AP11" s="114"/>
      <c r="AQ11" s="114"/>
      <c r="AR11" s="115"/>
      <c r="AS11" s="113">
        <v>3.75</v>
      </c>
      <c r="AT11" s="114"/>
      <c r="AU11" s="114"/>
      <c r="AV11" s="114"/>
      <c r="AW11" s="114"/>
      <c r="AX11" s="115"/>
      <c r="AY11" s="113">
        <v>1.45</v>
      </c>
      <c r="AZ11" s="114"/>
      <c r="BA11" s="114"/>
      <c r="BB11" s="114"/>
      <c r="BC11" s="114"/>
      <c r="BD11" s="115"/>
      <c r="BE11" s="113">
        <v>25.7</v>
      </c>
      <c r="BF11" s="114"/>
      <c r="BG11" s="114"/>
      <c r="BH11" s="114"/>
      <c r="BI11" s="114"/>
      <c r="BJ11" s="114"/>
      <c r="BK11" s="115"/>
      <c r="BL11" s="113">
        <v>131</v>
      </c>
      <c r="BM11" s="114"/>
      <c r="BN11" s="114"/>
      <c r="BO11" s="114"/>
      <c r="BP11" s="114"/>
      <c r="BQ11" s="114"/>
      <c r="BR11" s="114"/>
      <c r="BS11" s="114"/>
      <c r="BT11" s="115"/>
      <c r="BU11" s="74">
        <v>224</v>
      </c>
      <c r="BV11" s="74"/>
      <c r="BW11" s="74"/>
      <c r="BX11" s="74"/>
      <c r="BY11" s="74"/>
    </row>
    <row r="12" spans="1:77" s="3" customFormat="1" ht="12" customHeight="1" x14ac:dyDescent="0.25">
      <c r="A12" s="3" t="s">
        <v>12</v>
      </c>
      <c r="D12" s="46"/>
      <c r="E12" s="88">
        <v>942</v>
      </c>
      <c r="F12" s="89"/>
      <c r="G12" s="89"/>
      <c r="H12" s="89"/>
      <c r="I12" s="90"/>
      <c r="J12" s="72" t="s">
        <v>12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>
        <v>200</v>
      </c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113">
        <v>6.2</v>
      </c>
      <c r="AT12" s="114"/>
      <c r="AU12" s="114"/>
      <c r="AV12" s="114"/>
      <c r="AW12" s="114"/>
      <c r="AX12" s="115"/>
      <c r="AY12" s="73">
        <v>6.2</v>
      </c>
      <c r="AZ12" s="73"/>
      <c r="BA12" s="73"/>
      <c r="BB12" s="73"/>
      <c r="BC12" s="73"/>
      <c r="BD12" s="73"/>
      <c r="BE12" s="73">
        <v>25.34</v>
      </c>
      <c r="BF12" s="73"/>
      <c r="BG12" s="73"/>
      <c r="BH12" s="73"/>
      <c r="BI12" s="73"/>
      <c r="BJ12" s="73"/>
      <c r="BK12" s="73"/>
      <c r="BL12" s="73">
        <v>181.18</v>
      </c>
      <c r="BM12" s="73"/>
      <c r="BN12" s="73"/>
      <c r="BO12" s="73"/>
      <c r="BP12" s="73"/>
      <c r="BQ12" s="73"/>
      <c r="BR12" s="73"/>
      <c r="BS12" s="73"/>
      <c r="BT12" s="73"/>
      <c r="BU12" s="74">
        <v>942</v>
      </c>
      <c r="BV12" s="74"/>
      <c r="BW12" s="74"/>
      <c r="BX12" s="74"/>
      <c r="BY12" s="74"/>
    </row>
    <row r="13" spans="1:77" s="3" customFormat="1" ht="12" customHeight="1" x14ac:dyDescent="0.25">
      <c r="A13" s="6"/>
      <c r="B13" s="6"/>
      <c r="C13" s="6"/>
      <c r="D13" s="47" t="s">
        <v>111</v>
      </c>
      <c r="E13" s="77"/>
      <c r="F13" s="78"/>
      <c r="G13" s="78"/>
      <c r="H13" s="78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124">
        <f>SUM(AE10:AK12)</f>
        <v>500</v>
      </c>
      <c r="AF13" s="124"/>
      <c r="AG13" s="124"/>
      <c r="AH13" s="124"/>
      <c r="AI13" s="124"/>
      <c r="AJ13" s="124"/>
      <c r="AK13" s="124"/>
      <c r="AL13" s="81"/>
      <c r="AM13" s="81"/>
      <c r="AN13" s="81"/>
      <c r="AO13" s="81"/>
      <c r="AP13" s="81"/>
      <c r="AQ13" s="81"/>
      <c r="AR13" s="81"/>
      <c r="AS13" s="158">
        <f>SUM(AS10:AX12)</f>
        <v>19.850000000000001</v>
      </c>
      <c r="AT13" s="159"/>
      <c r="AU13" s="159"/>
      <c r="AV13" s="159"/>
      <c r="AW13" s="159"/>
      <c r="AX13" s="160"/>
      <c r="AY13" s="81">
        <f>SUM(AY10:BD12)</f>
        <v>19.05</v>
      </c>
      <c r="AZ13" s="81"/>
      <c r="BA13" s="81"/>
      <c r="BB13" s="81"/>
      <c r="BC13" s="81"/>
      <c r="BD13" s="81"/>
      <c r="BE13" s="81">
        <f>SUM(BE10:BK12)</f>
        <v>86.64</v>
      </c>
      <c r="BF13" s="81"/>
      <c r="BG13" s="81"/>
      <c r="BH13" s="81"/>
      <c r="BI13" s="81"/>
      <c r="BJ13" s="81"/>
      <c r="BK13" s="81"/>
      <c r="BL13" s="81">
        <f>SUM(BL10:BT12)</f>
        <v>593.27</v>
      </c>
      <c r="BM13" s="81"/>
      <c r="BN13" s="81"/>
      <c r="BO13" s="81"/>
      <c r="BP13" s="81"/>
      <c r="BQ13" s="81"/>
      <c r="BR13" s="81"/>
      <c r="BS13" s="81"/>
      <c r="BT13" s="81"/>
      <c r="BU13" s="74"/>
      <c r="BV13" s="74"/>
      <c r="BW13" s="74"/>
      <c r="BX13" s="74"/>
      <c r="BY13" s="74"/>
    </row>
    <row r="14" spans="1:77" s="3" customFormat="1" ht="13.5" customHeight="1" x14ac:dyDescent="0.25">
      <c r="A14" s="3" t="s">
        <v>18</v>
      </c>
      <c r="D14" s="45" t="s">
        <v>112</v>
      </c>
      <c r="E14" s="88">
        <v>218</v>
      </c>
      <c r="F14" s="89"/>
      <c r="G14" s="89"/>
      <c r="H14" s="89"/>
      <c r="I14" s="90"/>
      <c r="J14" s="72" t="s">
        <v>183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113">
        <v>100</v>
      </c>
      <c r="AF14" s="114"/>
      <c r="AG14" s="114"/>
      <c r="AH14" s="114"/>
      <c r="AI14" s="114"/>
      <c r="AJ14" s="114"/>
      <c r="AK14" s="115"/>
      <c r="AL14" s="73"/>
      <c r="AM14" s="73"/>
      <c r="AN14" s="73"/>
      <c r="AO14" s="73"/>
      <c r="AP14" s="73"/>
      <c r="AQ14" s="73"/>
      <c r="AR14" s="73"/>
      <c r="AS14" s="73">
        <v>2</v>
      </c>
      <c r="AT14" s="73"/>
      <c r="AU14" s="73"/>
      <c r="AV14" s="73"/>
      <c r="AW14" s="73"/>
      <c r="AX14" s="73"/>
      <c r="AY14" s="73">
        <v>10</v>
      </c>
      <c r="AZ14" s="73"/>
      <c r="BA14" s="73"/>
      <c r="BB14" s="73"/>
      <c r="BC14" s="73"/>
      <c r="BD14" s="73"/>
      <c r="BE14" s="73">
        <v>10</v>
      </c>
      <c r="BF14" s="73"/>
      <c r="BG14" s="73"/>
      <c r="BH14" s="73"/>
      <c r="BI14" s="73"/>
      <c r="BJ14" s="73"/>
      <c r="BK14" s="73"/>
      <c r="BL14" s="73">
        <v>139</v>
      </c>
      <c r="BM14" s="73"/>
      <c r="BN14" s="73"/>
      <c r="BO14" s="73"/>
      <c r="BP14" s="73"/>
      <c r="BQ14" s="73"/>
      <c r="BR14" s="73"/>
      <c r="BS14" s="73"/>
      <c r="BT14" s="73"/>
      <c r="BU14" s="74">
        <v>160</v>
      </c>
      <c r="BV14" s="74"/>
      <c r="BW14" s="74"/>
      <c r="BX14" s="74"/>
      <c r="BY14" s="74"/>
    </row>
    <row r="15" spans="1:77" s="3" customFormat="1" ht="13.5" customHeight="1" x14ac:dyDescent="0.25">
      <c r="A15" s="3" t="s">
        <v>19</v>
      </c>
      <c r="D15" s="45"/>
      <c r="E15" s="88">
        <v>9</v>
      </c>
      <c r="F15" s="89"/>
      <c r="G15" s="89"/>
      <c r="H15" s="89"/>
      <c r="I15" s="90"/>
      <c r="J15" s="72" t="s">
        <v>40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>
        <v>250</v>
      </c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>
        <v>6.69</v>
      </c>
      <c r="AT15" s="73"/>
      <c r="AU15" s="73"/>
      <c r="AV15" s="73"/>
      <c r="AW15" s="73"/>
      <c r="AX15" s="73"/>
      <c r="AY15" s="73">
        <v>6.3</v>
      </c>
      <c r="AZ15" s="73"/>
      <c r="BA15" s="73"/>
      <c r="BB15" s="73"/>
      <c r="BC15" s="73"/>
      <c r="BD15" s="73"/>
      <c r="BE15" s="73">
        <v>17.670000000000002</v>
      </c>
      <c r="BF15" s="73"/>
      <c r="BG15" s="73"/>
      <c r="BH15" s="73"/>
      <c r="BI15" s="73"/>
      <c r="BJ15" s="73"/>
      <c r="BK15" s="73"/>
      <c r="BL15" s="73">
        <v>154.33000000000001</v>
      </c>
      <c r="BM15" s="73"/>
      <c r="BN15" s="73"/>
      <c r="BO15" s="73"/>
      <c r="BP15" s="73"/>
      <c r="BQ15" s="73"/>
      <c r="BR15" s="73"/>
      <c r="BS15" s="73"/>
      <c r="BT15" s="73"/>
      <c r="BU15" s="74">
        <v>9</v>
      </c>
      <c r="BV15" s="74"/>
      <c r="BW15" s="74"/>
      <c r="BX15" s="74"/>
      <c r="BY15" s="74"/>
    </row>
    <row r="16" spans="1:77" s="3" customFormat="1" ht="12" customHeight="1" x14ac:dyDescent="0.25">
      <c r="A16" s="3" t="s">
        <v>17</v>
      </c>
      <c r="D16" s="45"/>
      <c r="E16" s="88">
        <v>915</v>
      </c>
      <c r="F16" s="89"/>
      <c r="G16" s="89"/>
      <c r="H16" s="89"/>
      <c r="I16" s="90"/>
      <c r="J16" s="95" t="s">
        <v>142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61">
        <v>100</v>
      </c>
      <c r="AF16" s="161"/>
      <c r="AG16" s="161"/>
      <c r="AH16" s="161"/>
      <c r="AI16" s="161"/>
      <c r="AJ16" s="161"/>
      <c r="AK16" s="161"/>
      <c r="AL16" s="154"/>
      <c r="AM16" s="154"/>
      <c r="AN16" s="154"/>
      <c r="AO16" s="154"/>
      <c r="AP16" s="154"/>
      <c r="AQ16" s="154"/>
      <c r="AR16" s="154"/>
      <c r="AS16" s="155">
        <v>13.23</v>
      </c>
      <c r="AT16" s="155"/>
      <c r="AU16" s="155"/>
      <c r="AV16" s="155"/>
      <c r="AW16" s="155"/>
      <c r="AX16" s="155"/>
      <c r="AY16" s="155">
        <v>18.760000000000002</v>
      </c>
      <c r="AZ16" s="155"/>
      <c r="BA16" s="155"/>
      <c r="BB16" s="155"/>
      <c r="BC16" s="155"/>
      <c r="BD16" s="155"/>
      <c r="BE16" s="155">
        <v>24.72</v>
      </c>
      <c r="BF16" s="155"/>
      <c r="BG16" s="155"/>
      <c r="BH16" s="155"/>
      <c r="BI16" s="155"/>
      <c r="BJ16" s="155"/>
      <c r="BK16" s="155"/>
      <c r="BL16" s="155">
        <v>318.98</v>
      </c>
      <c r="BM16" s="155"/>
      <c r="BN16" s="155"/>
      <c r="BO16" s="155"/>
      <c r="BP16" s="155"/>
      <c r="BQ16" s="155"/>
      <c r="BR16" s="155"/>
      <c r="BS16" s="155"/>
      <c r="BT16" s="155"/>
      <c r="BU16" s="74">
        <v>47</v>
      </c>
      <c r="BV16" s="74"/>
      <c r="BW16" s="74"/>
      <c r="BX16" s="74"/>
      <c r="BY16" s="74"/>
    </row>
    <row r="17" spans="1:77" s="3" customFormat="1" ht="12" customHeight="1" x14ac:dyDescent="0.25">
      <c r="A17" s="3" t="s">
        <v>15</v>
      </c>
      <c r="D17" s="45"/>
      <c r="E17" s="88">
        <v>910</v>
      </c>
      <c r="F17" s="89"/>
      <c r="G17" s="89"/>
      <c r="H17" s="89"/>
      <c r="I17" s="90"/>
      <c r="J17" s="72" t="s">
        <v>150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>
        <v>180</v>
      </c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>
        <v>15.11</v>
      </c>
      <c r="AT17" s="73"/>
      <c r="AU17" s="73"/>
      <c r="AV17" s="73"/>
      <c r="AW17" s="73"/>
      <c r="AX17" s="73"/>
      <c r="AY17" s="73">
        <v>21.73</v>
      </c>
      <c r="AZ17" s="73"/>
      <c r="BA17" s="73"/>
      <c r="BB17" s="73"/>
      <c r="BC17" s="73"/>
      <c r="BD17" s="73"/>
      <c r="BE17" s="73">
        <v>37.51</v>
      </c>
      <c r="BF17" s="73"/>
      <c r="BG17" s="73"/>
      <c r="BH17" s="73"/>
      <c r="BI17" s="73"/>
      <c r="BJ17" s="73"/>
      <c r="BK17" s="73"/>
      <c r="BL17" s="73">
        <v>406.13</v>
      </c>
      <c r="BM17" s="73"/>
      <c r="BN17" s="73"/>
      <c r="BO17" s="73"/>
      <c r="BP17" s="73"/>
      <c r="BQ17" s="73"/>
      <c r="BR17" s="73"/>
      <c r="BS17" s="73"/>
      <c r="BT17" s="73"/>
      <c r="BU17" s="74">
        <v>327</v>
      </c>
      <c r="BV17" s="74"/>
      <c r="BW17" s="74"/>
      <c r="BX17" s="74"/>
      <c r="BY17" s="74"/>
    </row>
    <row r="18" spans="1:77" s="3" customFormat="1" ht="12" customHeight="1" x14ac:dyDescent="0.25">
      <c r="A18" s="3" t="s">
        <v>13</v>
      </c>
      <c r="D18" s="45"/>
      <c r="E18" s="88">
        <v>135</v>
      </c>
      <c r="F18" s="89"/>
      <c r="G18" s="89"/>
      <c r="H18" s="89"/>
      <c r="I18" s="90"/>
      <c r="J18" s="72" t="s">
        <v>13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>
        <v>200</v>
      </c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>
        <v>0.78</v>
      </c>
      <c r="AT18" s="73"/>
      <c r="AU18" s="73"/>
      <c r="AV18" s="73"/>
      <c r="AW18" s="73"/>
      <c r="AX18" s="73"/>
      <c r="AY18" s="73">
        <v>0.16</v>
      </c>
      <c r="AZ18" s="73"/>
      <c r="BA18" s="73"/>
      <c r="BB18" s="73"/>
      <c r="BC18" s="73"/>
      <c r="BD18" s="73"/>
      <c r="BE18" s="73">
        <v>32.659999999999997</v>
      </c>
      <c r="BF18" s="73"/>
      <c r="BG18" s="73"/>
      <c r="BH18" s="73"/>
      <c r="BI18" s="73"/>
      <c r="BJ18" s="73"/>
      <c r="BK18" s="73"/>
      <c r="BL18" s="73">
        <v>129.80000000000001</v>
      </c>
      <c r="BM18" s="73"/>
      <c r="BN18" s="73"/>
      <c r="BO18" s="73"/>
      <c r="BP18" s="73"/>
      <c r="BQ18" s="73"/>
      <c r="BR18" s="73"/>
      <c r="BS18" s="73"/>
      <c r="BT18" s="73"/>
      <c r="BU18" s="74">
        <v>135</v>
      </c>
      <c r="BV18" s="74"/>
      <c r="BW18" s="74"/>
      <c r="BX18" s="74"/>
      <c r="BY18" s="74"/>
    </row>
    <row r="19" spans="1:77" s="3" customFormat="1" ht="12" customHeight="1" x14ac:dyDescent="0.25">
      <c r="A19" s="3" t="s">
        <v>11</v>
      </c>
      <c r="D19" s="45"/>
      <c r="E19" s="88">
        <v>204</v>
      </c>
      <c r="F19" s="89"/>
      <c r="G19" s="89"/>
      <c r="H19" s="89"/>
      <c r="I19" s="90"/>
      <c r="J19" s="72" t="s">
        <v>11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3">
        <v>25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>
        <v>1.65</v>
      </c>
      <c r="AT19" s="73"/>
      <c r="AU19" s="73"/>
      <c r="AV19" s="73"/>
      <c r="AW19" s="73"/>
      <c r="AX19" s="73"/>
      <c r="AY19" s="73">
        <v>0.22500000000000001</v>
      </c>
      <c r="AZ19" s="73"/>
      <c r="BA19" s="73"/>
      <c r="BB19" s="73"/>
      <c r="BC19" s="73"/>
      <c r="BD19" s="73"/>
      <c r="BE19" s="73">
        <v>9.5</v>
      </c>
      <c r="BF19" s="73"/>
      <c r="BG19" s="73"/>
      <c r="BH19" s="73"/>
      <c r="BI19" s="73"/>
      <c r="BJ19" s="73"/>
      <c r="BK19" s="73"/>
      <c r="BL19" s="73">
        <v>49.75</v>
      </c>
      <c r="BM19" s="73"/>
      <c r="BN19" s="73"/>
      <c r="BO19" s="73"/>
      <c r="BP19" s="73"/>
      <c r="BQ19" s="73"/>
      <c r="BR19" s="73"/>
      <c r="BS19" s="73"/>
      <c r="BT19" s="73"/>
      <c r="BU19" s="74">
        <v>204</v>
      </c>
      <c r="BV19" s="74"/>
      <c r="BW19" s="74"/>
      <c r="BX19" s="74"/>
      <c r="BY19" s="74"/>
    </row>
    <row r="20" spans="1:77" s="3" customFormat="1" ht="12" customHeight="1" x14ac:dyDescent="0.25">
      <c r="A20" s="3" t="s">
        <v>16</v>
      </c>
      <c r="D20" s="45"/>
      <c r="E20" s="88">
        <v>206</v>
      </c>
      <c r="F20" s="89"/>
      <c r="G20" s="89"/>
      <c r="H20" s="89"/>
      <c r="I20" s="90"/>
      <c r="J20" s="72" t="s">
        <v>16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>
        <v>50</v>
      </c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>
        <v>3.3</v>
      </c>
      <c r="AT20" s="73"/>
      <c r="AU20" s="73"/>
      <c r="AV20" s="73"/>
      <c r="AW20" s="73"/>
      <c r="AX20" s="73"/>
      <c r="AY20" s="73">
        <v>0.6</v>
      </c>
      <c r="AZ20" s="73"/>
      <c r="BA20" s="73"/>
      <c r="BB20" s="73"/>
      <c r="BC20" s="73"/>
      <c r="BD20" s="73"/>
      <c r="BE20" s="73">
        <v>16.7</v>
      </c>
      <c r="BF20" s="73"/>
      <c r="BG20" s="73"/>
      <c r="BH20" s="73"/>
      <c r="BI20" s="73"/>
      <c r="BJ20" s="73"/>
      <c r="BK20" s="73"/>
      <c r="BL20" s="73">
        <v>87</v>
      </c>
      <c r="BM20" s="73"/>
      <c r="BN20" s="73"/>
      <c r="BO20" s="73"/>
      <c r="BP20" s="73"/>
      <c r="BQ20" s="73"/>
      <c r="BR20" s="73"/>
      <c r="BS20" s="73"/>
      <c r="BT20" s="73"/>
      <c r="BU20" s="74">
        <v>206</v>
      </c>
      <c r="BV20" s="74"/>
      <c r="BW20" s="74"/>
      <c r="BX20" s="74"/>
      <c r="BY20" s="74"/>
    </row>
    <row r="21" spans="1:77" s="3" customFormat="1" ht="12" customHeight="1" x14ac:dyDescent="0.25">
      <c r="A21" s="3" t="s">
        <v>14</v>
      </c>
      <c r="D21" s="45"/>
      <c r="E21" s="88">
        <v>214</v>
      </c>
      <c r="F21" s="89"/>
      <c r="G21" s="89"/>
      <c r="H21" s="89"/>
      <c r="I21" s="90"/>
      <c r="J21" s="72" t="s">
        <v>14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>
        <v>5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>
        <v>0</v>
      </c>
      <c r="AT21" s="73"/>
      <c r="AU21" s="73"/>
      <c r="AV21" s="73"/>
      <c r="AW21" s="73"/>
      <c r="AX21" s="73"/>
      <c r="AY21" s="73">
        <v>0</v>
      </c>
      <c r="AZ21" s="73"/>
      <c r="BA21" s="73"/>
      <c r="BB21" s="73"/>
      <c r="BC21" s="73"/>
      <c r="BD21" s="73"/>
      <c r="BE21" s="73">
        <v>0</v>
      </c>
      <c r="BF21" s="73"/>
      <c r="BG21" s="73"/>
      <c r="BH21" s="73"/>
      <c r="BI21" s="73"/>
      <c r="BJ21" s="73"/>
      <c r="BK21" s="73"/>
      <c r="BL21" s="73">
        <v>0</v>
      </c>
      <c r="BM21" s="73"/>
      <c r="BN21" s="73"/>
      <c r="BO21" s="73"/>
      <c r="BP21" s="73"/>
      <c r="BQ21" s="73"/>
      <c r="BR21" s="73"/>
      <c r="BS21" s="73"/>
      <c r="BT21" s="73"/>
      <c r="BU21" s="74">
        <v>214</v>
      </c>
      <c r="BV21" s="74"/>
      <c r="BW21" s="74"/>
      <c r="BX21" s="74"/>
      <c r="BY21" s="74"/>
    </row>
    <row r="22" spans="1:77" s="3" customFormat="1" ht="12" customHeight="1" x14ac:dyDescent="0.25">
      <c r="A22" s="6"/>
      <c r="B22" s="6"/>
      <c r="C22" s="6"/>
      <c r="D22" s="47" t="s">
        <v>113</v>
      </c>
      <c r="E22" s="77"/>
      <c r="F22" s="78"/>
      <c r="G22" s="78"/>
      <c r="H22" s="78"/>
      <c r="I22" s="7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>
        <f>AE18+AE21+AE17+AE19+AE20+AE16+AE14+AE15</f>
        <v>910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>
        <f>SUM(AS14:AX21)</f>
        <v>42.76</v>
      </c>
      <c r="AT22" s="81"/>
      <c r="AU22" s="81"/>
      <c r="AV22" s="81"/>
      <c r="AW22" s="81"/>
      <c r="AX22" s="81"/>
      <c r="AY22" s="81">
        <f>SUM(AY14:BD21)</f>
        <v>57.775000000000006</v>
      </c>
      <c r="AZ22" s="81"/>
      <c r="BA22" s="81"/>
      <c r="BB22" s="81"/>
      <c r="BC22" s="81"/>
      <c r="BD22" s="81"/>
      <c r="BE22" s="81">
        <f>SUM(BE14:BK21)</f>
        <v>148.76</v>
      </c>
      <c r="BF22" s="81"/>
      <c r="BG22" s="81"/>
      <c r="BH22" s="81"/>
      <c r="BI22" s="81"/>
      <c r="BJ22" s="81"/>
      <c r="BK22" s="81"/>
      <c r="BL22" s="81">
        <f>SUM(BL14:BT21)</f>
        <v>1284.99</v>
      </c>
      <c r="BM22" s="81"/>
      <c r="BN22" s="81"/>
      <c r="BO22" s="81"/>
      <c r="BP22" s="81"/>
      <c r="BQ22" s="81"/>
      <c r="BR22" s="81"/>
      <c r="BS22" s="81"/>
      <c r="BT22" s="81"/>
      <c r="BU22" s="119"/>
      <c r="BV22" s="119"/>
      <c r="BW22" s="119"/>
      <c r="BX22" s="119"/>
      <c r="BY22" s="119"/>
    </row>
    <row r="23" spans="1:77" s="3" customFormat="1" ht="12" customHeight="1" x14ac:dyDescent="0.25">
      <c r="A23" s="3" t="s">
        <v>20</v>
      </c>
      <c r="D23" s="48" t="s">
        <v>114</v>
      </c>
      <c r="E23" s="88">
        <v>148</v>
      </c>
      <c r="F23" s="89"/>
      <c r="G23" s="89"/>
      <c r="H23" s="89"/>
      <c r="I23" s="90"/>
      <c r="J23" s="72" t="s">
        <v>20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3">
        <v>250</v>
      </c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>
        <v>7.25</v>
      </c>
      <c r="AT23" s="73"/>
      <c r="AU23" s="73"/>
      <c r="AV23" s="73"/>
      <c r="AW23" s="73"/>
      <c r="AX23" s="73"/>
      <c r="AY23" s="73">
        <v>8</v>
      </c>
      <c r="AZ23" s="73"/>
      <c r="BA23" s="73"/>
      <c r="BB23" s="73"/>
      <c r="BC23" s="73"/>
      <c r="BD23" s="73"/>
      <c r="BE23" s="73">
        <v>11.75</v>
      </c>
      <c r="BF23" s="73"/>
      <c r="BG23" s="73"/>
      <c r="BH23" s="73"/>
      <c r="BI23" s="73"/>
      <c r="BJ23" s="73"/>
      <c r="BK23" s="73"/>
      <c r="BL23" s="73">
        <v>150</v>
      </c>
      <c r="BM23" s="73"/>
      <c r="BN23" s="73"/>
      <c r="BO23" s="73"/>
      <c r="BP23" s="73"/>
      <c r="BQ23" s="73"/>
      <c r="BR23" s="73"/>
      <c r="BS23" s="73"/>
      <c r="BT23" s="73"/>
      <c r="BU23" s="74" t="s">
        <v>151</v>
      </c>
      <c r="BV23" s="74"/>
      <c r="BW23" s="74"/>
      <c r="BX23" s="74"/>
      <c r="BY23" s="74"/>
    </row>
    <row r="24" spans="1:77" s="3" customFormat="1" ht="12" customHeight="1" x14ac:dyDescent="0.25">
      <c r="A24" s="3" t="s">
        <v>21</v>
      </c>
      <c r="D24" s="45"/>
      <c r="E24" s="88">
        <v>164</v>
      </c>
      <c r="F24" s="89"/>
      <c r="G24" s="89"/>
      <c r="H24" s="89"/>
      <c r="I24" s="90"/>
      <c r="J24" s="72" t="s">
        <v>133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>
        <v>100</v>
      </c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>
        <v>7.5659999999999998</v>
      </c>
      <c r="AT24" s="73"/>
      <c r="AU24" s="73"/>
      <c r="AV24" s="73"/>
      <c r="AW24" s="73"/>
      <c r="AX24" s="73"/>
      <c r="AY24" s="73">
        <v>12.965999999999999</v>
      </c>
      <c r="AZ24" s="73"/>
      <c r="BA24" s="73"/>
      <c r="BB24" s="73"/>
      <c r="BC24" s="73"/>
      <c r="BD24" s="73"/>
      <c r="BE24" s="73">
        <v>63.283999999999999</v>
      </c>
      <c r="BF24" s="73"/>
      <c r="BG24" s="73"/>
      <c r="BH24" s="73"/>
      <c r="BI24" s="73"/>
      <c r="BJ24" s="73"/>
      <c r="BK24" s="73"/>
      <c r="BL24" s="73">
        <v>402.27</v>
      </c>
      <c r="BM24" s="73"/>
      <c r="BN24" s="73"/>
      <c r="BO24" s="73"/>
      <c r="BP24" s="73"/>
      <c r="BQ24" s="73"/>
      <c r="BR24" s="73"/>
      <c r="BS24" s="73"/>
      <c r="BT24" s="73"/>
      <c r="BU24" s="74">
        <v>187.1</v>
      </c>
      <c r="BV24" s="74"/>
      <c r="BW24" s="74"/>
      <c r="BX24" s="74"/>
      <c r="BY24" s="74"/>
    </row>
    <row r="25" spans="1:77" s="3" customFormat="1" ht="12" customHeight="1" x14ac:dyDescent="0.25">
      <c r="A25" s="6"/>
      <c r="B25" s="6"/>
      <c r="C25" s="6"/>
      <c r="D25" s="47" t="s">
        <v>115</v>
      </c>
      <c r="E25" s="77"/>
      <c r="F25" s="78"/>
      <c r="G25" s="78"/>
      <c r="H25" s="78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>
        <f>SUM(AE23:AK24)</f>
        <v>350</v>
      </c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>
        <f>SUM(AS23:AX24)</f>
        <v>14.815999999999999</v>
      </c>
      <c r="AT25" s="81"/>
      <c r="AU25" s="81"/>
      <c r="AV25" s="81"/>
      <c r="AW25" s="81"/>
      <c r="AX25" s="81"/>
      <c r="AY25" s="81">
        <f>SUM(AY23:BD24)</f>
        <v>20.966000000000001</v>
      </c>
      <c r="AZ25" s="81"/>
      <c r="BA25" s="81"/>
      <c r="BB25" s="81"/>
      <c r="BC25" s="81"/>
      <c r="BD25" s="81"/>
      <c r="BE25" s="81">
        <f>SUM(BE23:BK24)</f>
        <v>75.033999999999992</v>
      </c>
      <c r="BF25" s="81"/>
      <c r="BG25" s="81"/>
      <c r="BH25" s="81"/>
      <c r="BI25" s="81"/>
      <c r="BJ25" s="81"/>
      <c r="BK25" s="81"/>
      <c r="BL25" s="81">
        <f>SUM(BL23:BT24)</f>
        <v>552.27</v>
      </c>
      <c r="BM25" s="81"/>
      <c r="BN25" s="81"/>
      <c r="BO25" s="81"/>
      <c r="BP25" s="81"/>
      <c r="BQ25" s="81"/>
      <c r="BR25" s="81"/>
      <c r="BS25" s="81"/>
      <c r="BT25" s="81"/>
      <c r="BU25" s="74"/>
      <c r="BV25" s="74"/>
      <c r="BW25" s="74"/>
      <c r="BX25" s="74"/>
      <c r="BY25" s="74"/>
    </row>
    <row r="26" spans="1:77" s="3" customFormat="1" ht="15.75" customHeight="1" x14ac:dyDescent="0.25">
      <c r="A26" s="6"/>
      <c r="B26" s="6"/>
      <c r="C26" s="6"/>
      <c r="D26" s="48" t="s">
        <v>116</v>
      </c>
      <c r="E26" s="88" t="s">
        <v>27</v>
      </c>
      <c r="F26" s="89"/>
      <c r="G26" s="89"/>
      <c r="H26" s="89"/>
      <c r="I26" s="90"/>
      <c r="J26" s="72" t="s">
        <v>185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>
        <v>60</v>
      </c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>
        <v>0.46</v>
      </c>
      <c r="AT26" s="73"/>
      <c r="AU26" s="73"/>
      <c r="AV26" s="73"/>
      <c r="AW26" s="73"/>
      <c r="AX26" s="73"/>
      <c r="AY26" s="73">
        <v>3.65</v>
      </c>
      <c r="AZ26" s="73"/>
      <c r="BA26" s="73"/>
      <c r="BB26" s="73"/>
      <c r="BC26" s="73"/>
      <c r="BD26" s="73"/>
      <c r="BE26" s="73">
        <v>1.43</v>
      </c>
      <c r="BF26" s="73"/>
      <c r="BG26" s="73"/>
      <c r="BH26" s="73"/>
      <c r="BI26" s="73"/>
      <c r="BJ26" s="73"/>
      <c r="BK26" s="73"/>
      <c r="BL26" s="73">
        <v>40.380000000000003</v>
      </c>
      <c r="BM26" s="73"/>
      <c r="BN26" s="73"/>
      <c r="BO26" s="73"/>
      <c r="BP26" s="73"/>
      <c r="BQ26" s="73"/>
      <c r="BR26" s="73"/>
      <c r="BS26" s="73"/>
      <c r="BT26" s="73"/>
      <c r="BU26" s="74" t="s">
        <v>184</v>
      </c>
      <c r="BV26" s="74"/>
      <c r="BW26" s="74"/>
      <c r="BX26" s="74"/>
      <c r="BY26" s="74"/>
    </row>
    <row r="27" spans="1:77" s="3" customFormat="1" ht="12" customHeight="1" x14ac:dyDescent="0.25">
      <c r="A27" s="3" t="s">
        <v>22</v>
      </c>
      <c r="D27" s="45"/>
      <c r="E27" s="88">
        <v>67</v>
      </c>
      <c r="F27" s="89"/>
      <c r="G27" s="89"/>
      <c r="H27" s="89"/>
      <c r="I27" s="90"/>
      <c r="J27" s="72" t="s">
        <v>98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>
        <v>200</v>
      </c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>
        <v>3.24</v>
      </c>
      <c r="AT27" s="73"/>
      <c r="AU27" s="73"/>
      <c r="AV27" s="73"/>
      <c r="AW27" s="73"/>
      <c r="AX27" s="73"/>
      <c r="AY27" s="73">
        <v>7.06</v>
      </c>
      <c r="AZ27" s="73"/>
      <c r="BA27" s="73"/>
      <c r="BB27" s="73"/>
      <c r="BC27" s="73"/>
      <c r="BD27" s="73"/>
      <c r="BE27" s="73">
        <v>19</v>
      </c>
      <c r="BF27" s="73"/>
      <c r="BG27" s="73"/>
      <c r="BH27" s="73"/>
      <c r="BI27" s="73"/>
      <c r="BJ27" s="73"/>
      <c r="BK27" s="73"/>
      <c r="BL27" s="73">
        <v>153.82</v>
      </c>
      <c r="BM27" s="73"/>
      <c r="BN27" s="73"/>
      <c r="BO27" s="73"/>
      <c r="BP27" s="73"/>
      <c r="BQ27" s="73"/>
      <c r="BR27" s="73"/>
      <c r="BS27" s="73"/>
      <c r="BT27" s="73"/>
      <c r="BU27" s="74">
        <v>126</v>
      </c>
      <c r="BV27" s="74"/>
      <c r="BW27" s="74"/>
      <c r="BX27" s="74"/>
      <c r="BY27" s="74"/>
    </row>
    <row r="28" spans="1:77" s="3" customFormat="1" ht="12" customHeight="1" x14ac:dyDescent="0.25">
      <c r="A28" s="3" t="s">
        <v>23</v>
      </c>
      <c r="D28" s="45"/>
      <c r="E28" s="88">
        <v>167</v>
      </c>
      <c r="F28" s="89"/>
      <c r="G28" s="89"/>
      <c r="H28" s="89"/>
      <c r="I28" s="90"/>
      <c r="J28" s="72" t="s">
        <v>152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>
        <v>100</v>
      </c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>
        <v>19.27</v>
      </c>
      <c r="AT28" s="73"/>
      <c r="AU28" s="73"/>
      <c r="AV28" s="73"/>
      <c r="AW28" s="73"/>
      <c r="AX28" s="73"/>
      <c r="AY28" s="73">
        <v>15.15</v>
      </c>
      <c r="AZ28" s="73"/>
      <c r="BA28" s="73"/>
      <c r="BB28" s="73"/>
      <c r="BC28" s="73"/>
      <c r="BD28" s="73"/>
      <c r="BE28" s="73">
        <v>9.7200000000000006</v>
      </c>
      <c r="BF28" s="73"/>
      <c r="BG28" s="73"/>
      <c r="BH28" s="73"/>
      <c r="BI28" s="73"/>
      <c r="BJ28" s="73"/>
      <c r="BK28" s="73"/>
      <c r="BL28" s="73">
        <v>99.15</v>
      </c>
      <c r="BM28" s="73"/>
      <c r="BN28" s="73"/>
      <c r="BO28" s="73"/>
      <c r="BP28" s="73"/>
      <c r="BQ28" s="73"/>
      <c r="BR28" s="73"/>
      <c r="BS28" s="73"/>
      <c r="BT28" s="73"/>
      <c r="BU28" s="74">
        <v>262</v>
      </c>
      <c r="BV28" s="74"/>
      <c r="BW28" s="74"/>
      <c r="BX28" s="74"/>
      <c r="BY28" s="74"/>
    </row>
    <row r="29" spans="1:77" s="3" customFormat="1" ht="12" customHeight="1" x14ac:dyDescent="0.25">
      <c r="A29" s="3" t="s">
        <v>24</v>
      </c>
      <c r="D29" s="45"/>
      <c r="E29" s="88" t="s">
        <v>25</v>
      </c>
      <c r="F29" s="89"/>
      <c r="G29" s="89"/>
      <c r="H29" s="89"/>
      <c r="I29" s="90"/>
      <c r="J29" s="72" t="s">
        <v>24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>
        <v>150</v>
      </c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>
        <v>0.6</v>
      </c>
      <c r="AT29" s="73"/>
      <c r="AU29" s="73"/>
      <c r="AV29" s="73"/>
      <c r="AW29" s="73"/>
      <c r="AX29" s="73"/>
      <c r="AY29" s="73">
        <v>0.6</v>
      </c>
      <c r="AZ29" s="73"/>
      <c r="BA29" s="73"/>
      <c r="BB29" s="73"/>
      <c r="BC29" s="73"/>
      <c r="BD29" s="73"/>
      <c r="BE29" s="73">
        <v>14.7</v>
      </c>
      <c r="BF29" s="73"/>
      <c r="BG29" s="73"/>
      <c r="BH29" s="73"/>
      <c r="BI29" s="73"/>
      <c r="BJ29" s="73"/>
      <c r="BK29" s="73"/>
      <c r="BL29" s="73">
        <v>70.5</v>
      </c>
      <c r="BM29" s="73"/>
      <c r="BN29" s="73"/>
      <c r="BO29" s="73"/>
      <c r="BP29" s="73"/>
      <c r="BQ29" s="73"/>
      <c r="BR29" s="73"/>
      <c r="BS29" s="73"/>
      <c r="BT29" s="73"/>
      <c r="BU29" s="74" t="s">
        <v>25</v>
      </c>
      <c r="BV29" s="74"/>
      <c r="BW29" s="74"/>
      <c r="BX29" s="74"/>
      <c r="BY29" s="74"/>
    </row>
    <row r="30" spans="1:77" s="3" customFormat="1" ht="12" customHeight="1" x14ac:dyDescent="0.25">
      <c r="A30" s="3" t="s">
        <v>11</v>
      </c>
      <c r="D30" s="45"/>
      <c r="E30" s="88">
        <v>194</v>
      </c>
      <c r="F30" s="89"/>
      <c r="G30" s="89"/>
      <c r="H30" s="89"/>
      <c r="I30" s="90"/>
      <c r="J30" s="72" t="s">
        <v>11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>
        <v>50</v>
      </c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>
        <v>3.3</v>
      </c>
      <c r="AT30" s="73"/>
      <c r="AU30" s="73"/>
      <c r="AV30" s="73"/>
      <c r="AW30" s="73"/>
      <c r="AX30" s="73"/>
      <c r="AY30" s="73">
        <v>0.45</v>
      </c>
      <c r="AZ30" s="73"/>
      <c r="BA30" s="73"/>
      <c r="BB30" s="73"/>
      <c r="BC30" s="73"/>
      <c r="BD30" s="73"/>
      <c r="BE30" s="73">
        <v>19</v>
      </c>
      <c r="BF30" s="73"/>
      <c r="BG30" s="73"/>
      <c r="BH30" s="73"/>
      <c r="BI30" s="73"/>
      <c r="BJ30" s="73"/>
      <c r="BK30" s="73"/>
      <c r="BL30" s="73">
        <v>99.5</v>
      </c>
      <c r="BM30" s="73"/>
      <c r="BN30" s="73"/>
      <c r="BO30" s="73"/>
      <c r="BP30" s="73"/>
      <c r="BQ30" s="73"/>
      <c r="BR30" s="73"/>
      <c r="BS30" s="73"/>
      <c r="BT30" s="73"/>
      <c r="BU30" s="74">
        <v>194</v>
      </c>
      <c r="BV30" s="74"/>
      <c r="BW30" s="74"/>
      <c r="BX30" s="74"/>
      <c r="BY30" s="74"/>
    </row>
    <row r="31" spans="1:77" s="3" customFormat="1" ht="12" customHeight="1" x14ac:dyDescent="0.25">
      <c r="A31" s="3" t="s">
        <v>16</v>
      </c>
      <c r="D31" s="45"/>
      <c r="E31" s="88">
        <v>206</v>
      </c>
      <c r="F31" s="89"/>
      <c r="G31" s="89"/>
      <c r="H31" s="89"/>
      <c r="I31" s="90"/>
      <c r="J31" s="72" t="s">
        <v>16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3">
        <v>50</v>
      </c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>
        <v>3.3</v>
      </c>
      <c r="AT31" s="73"/>
      <c r="AU31" s="73"/>
      <c r="AV31" s="73"/>
      <c r="AW31" s="73"/>
      <c r="AX31" s="73"/>
      <c r="AY31" s="73">
        <v>0.6</v>
      </c>
      <c r="AZ31" s="73"/>
      <c r="BA31" s="73"/>
      <c r="BB31" s="73"/>
      <c r="BC31" s="73"/>
      <c r="BD31" s="73"/>
      <c r="BE31" s="73">
        <v>16.7</v>
      </c>
      <c r="BF31" s="73"/>
      <c r="BG31" s="73"/>
      <c r="BH31" s="73"/>
      <c r="BI31" s="73"/>
      <c r="BJ31" s="73"/>
      <c r="BK31" s="73"/>
      <c r="BL31" s="73">
        <v>87</v>
      </c>
      <c r="BM31" s="73"/>
      <c r="BN31" s="73"/>
      <c r="BO31" s="73"/>
      <c r="BP31" s="73"/>
      <c r="BQ31" s="73"/>
      <c r="BR31" s="73"/>
      <c r="BS31" s="73"/>
      <c r="BT31" s="73"/>
      <c r="BU31" s="74">
        <v>206</v>
      </c>
      <c r="BV31" s="74"/>
      <c r="BW31" s="74"/>
      <c r="BX31" s="74"/>
      <c r="BY31" s="74"/>
    </row>
    <row r="32" spans="1:77" s="3" customFormat="1" ht="12" customHeight="1" x14ac:dyDescent="0.25">
      <c r="A32" s="3" t="s">
        <v>26</v>
      </c>
      <c r="D32" s="45"/>
      <c r="E32" s="88" t="s">
        <v>25</v>
      </c>
      <c r="F32" s="89"/>
      <c r="G32" s="89"/>
      <c r="H32" s="89"/>
      <c r="I32" s="90"/>
      <c r="J32" s="72" t="s">
        <v>132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>
        <v>120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>
        <v>48</v>
      </c>
      <c r="AT32" s="73"/>
      <c r="AU32" s="73"/>
      <c r="AV32" s="73"/>
      <c r="AW32" s="73"/>
      <c r="AX32" s="73"/>
      <c r="AY32" s="73">
        <v>48</v>
      </c>
      <c r="AZ32" s="73"/>
      <c r="BA32" s="73"/>
      <c r="BB32" s="73"/>
      <c r="BC32" s="73"/>
      <c r="BD32" s="73"/>
      <c r="BE32" s="73">
        <v>11.76</v>
      </c>
      <c r="BF32" s="73"/>
      <c r="BG32" s="73"/>
      <c r="BH32" s="73"/>
      <c r="BI32" s="73"/>
      <c r="BJ32" s="73"/>
      <c r="BK32" s="73"/>
      <c r="BL32" s="73">
        <v>56.4</v>
      </c>
      <c r="BM32" s="73"/>
      <c r="BN32" s="73"/>
      <c r="BO32" s="73"/>
      <c r="BP32" s="73"/>
      <c r="BQ32" s="73"/>
      <c r="BR32" s="73"/>
      <c r="BS32" s="73"/>
      <c r="BT32" s="73"/>
      <c r="BU32" s="74"/>
      <c r="BV32" s="74"/>
      <c r="BW32" s="74"/>
      <c r="BX32" s="74"/>
      <c r="BY32" s="74"/>
    </row>
    <row r="33" spans="1:77" s="3" customFormat="1" ht="12" customHeight="1" x14ac:dyDescent="0.25">
      <c r="A33" s="3" t="s">
        <v>28</v>
      </c>
      <c r="D33" s="45"/>
      <c r="E33" s="88">
        <v>143</v>
      </c>
      <c r="F33" s="89"/>
      <c r="G33" s="89"/>
      <c r="H33" s="89"/>
      <c r="I33" s="90"/>
      <c r="J33" s="72" t="s">
        <v>131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113">
        <v>200</v>
      </c>
      <c r="AF33" s="114"/>
      <c r="AG33" s="114"/>
      <c r="AH33" s="114"/>
      <c r="AI33" s="114"/>
      <c r="AJ33" s="114"/>
      <c r="AK33" s="115"/>
      <c r="AL33" s="113"/>
      <c r="AM33" s="114"/>
      <c r="AN33" s="114"/>
      <c r="AO33" s="114"/>
      <c r="AP33" s="114"/>
      <c r="AQ33" s="114"/>
      <c r="AR33" s="115"/>
      <c r="AS33" s="73">
        <v>12</v>
      </c>
      <c r="AT33" s="73"/>
      <c r="AU33" s="73"/>
      <c r="AV33" s="73"/>
      <c r="AW33" s="73"/>
      <c r="AX33" s="73"/>
      <c r="AY33" s="73">
        <v>3.1</v>
      </c>
      <c r="AZ33" s="73"/>
      <c r="BA33" s="73"/>
      <c r="BB33" s="73"/>
      <c r="BC33" s="73"/>
      <c r="BD33" s="73"/>
      <c r="BE33" s="73">
        <v>14</v>
      </c>
      <c r="BF33" s="73"/>
      <c r="BG33" s="73"/>
      <c r="BH33" s="73"/>
      <c r="BI33" s="73"/>
      <c r="BJ33" s="73"/>
      <c r="BK33" s="73"/>
      <c r="BL33" s="73">
        <v>53.06</v>
      </c>
      <c r="BM33" s="73"/>
      <c r="BN33" s="73"/>
      <c r="BO33" s="73"/>
      <c r="BP33" s="73"/>
      <c r="BQ33" s="73"/>
      <c r="BR33" s="73"/>
      <c r="BS33" s="73"/>
      <c r="BT33" s="73"/>
      <c r="BU33" s="74">
        <v>943</v>
      </c>
      <c r="BV33" s="74"/>
      <c r="BW33" s="74"/>
      <c r="BX33" s="74"/>
      <c r="BY33" s="74"/>
    </row>
    <row r="34" spans="1:77" s="3" customFormat="1" ht="12" customHeight="1" x14ac:dyDescent="0.25">
      <c r="A34" s="6"/>
      <c r="B34" s="6"/>
      <c r="C34" s="6"/>
      <c r="D34" s="47" t="s">
        <v>117</v>
      </c>
      <c r="E34" s="77"/>
      <c r="F34" s="78"/>
      <c r="G34" s="78"/>
      <c r="H34" s="78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1">
        <f>SUM(AE26:AK33)</f>
        <v>930</v>
      </c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>
        <f>SUM(AS26:AX33)</f>
        <v>90.17</v>
      </c>
      <c r="AT34" s="81"/>
      <c r="AU34" s="81"/>
      <c r="AV34" s="81"/>
      <c r="AW34" s="81"/>
      <c r="AX34" s="81"/>
      <c r="AY34" s="81">
        <f>SUM(AY26:BD33)</f>
        <v>78.61</v>
      </c>
      <c r="AZ34" s="81"/>
      <c r="BA34" s="81"/>
      <c r="BB34" s="81"/>
      <c r="BC34" s="81"/>
      <c r="BD34" s="81"/>
      <c r="BE34" s="81">
        <f>SUM(BE26:BK33)</f>
        <v>106.31</v>
      </c>
      <c r="BF34" s="81"/>
      <c r="BG34" s="81"/>
      <c r="BH34" s="81"/>
      <c r="BI34" s="81"/>
      <c r="BJ34" s="81"/>
      <c r="BK34" s="81"/>
      <c r="BL34" s="81">
        <f>SUM(BL26:BT33)</f>
        <v>659.81</v>
      </c>
      <c r="BM34" s="81"/>
      <c r="BN34" s="81"/>
      <c r="BO34" s="81"/>
      <c r="BP34" s="81"/>
      <c r="BQ34" s="81"/>
      <c r="BR34" s="81"/>
      <c r="BS34" s="81"/>
      <c r="BT34" s="81"/>
      <c r="BU34" s="74"/>
      <c r="BV34" s="74"/>
      <c r="BW34" s="74"/>
      <c r="BX34" s="74"/>
      <c r="BY34" s="74"/>
    </row>
    <row r="35" spans="1:77" s="3" customFormat="1" ht="12" customHeight="1" x14ac:dyDescent="0.25">
      <c r="A35" s="3" t="s">
        <v>29</v>
      </c>
      <c r="D35" s="45" t="s">
        <v>118</v>
      </c>
      <c r="E35" s="88">
        <v>150</v>
      </c>
      <c r="F35" s="89"/>
      <c r="G35" s="89"/>
      <c r="H35" s="89"/>
      <c r="I35" s="90"/>
      <c r="J35" s="72" t="s">
        <v>143</v>
      </c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3">
        <v>200</v>
      </c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>
        <v>5.8</v>
      </c>
      <c r="AT35" s="73"/>
      <c r="AU35" s="73"/>
      <c r="AV35" s="73"/>
      <c r="AW35" s="73"/>
      <c r="AX35" s="73"/>
      <c r="AY35" s="73">
        <v>5</v>
      </c>
      <c r="AZ35" s="73"/>
      <c r="BA35" s="73"/>
      <c r="BB35" s="73"/>
      <c r="BC35" s="73"/>
      <c r="BD35" s="73"/>
      <c r="BE35" s="73">
        <v>8.4</v>
      </c>
      <c r="BF35" s="73"/>
      <c r="BG35" s="73"/>
      <c r="BH35" s="73"/>
      <c r="BI35" s="73"/>
      <c r="BJ35" s="73"/>
      <c r="BK35" s="73"/>
      <c r="BL35" s="73">
        <v>108</v>
      </c>
      <c r="BM35" s="73"/>
      <c r="BN35" s="73"/>
      <c r="BO35" s="73"/>
      <c r="BP35" s="73"/>
      <c r="BQ35" s="73"/>
      <c r="BR35" s="73"/>
      <c r="BS35" s="73"/>
      <c r="BT35" s="73"/>
      <c r="BU35" s="74" t="s">
        <v>145</v>
      </c>
      <c r="BV35" s="74"/>
      <c r="BW35" s="74"/>
      <c r="BX35" s="74"/>
      <c r="BY35" s="74"/>
    </row>
    <row r="36" spans="1:77" s="3" customFormat="1" ht="12" customHeight="1" x14ac:dyDescent="0.25">
      <c r="A36" s="3" t="s">
        <v>30</v>
      </c>
      <c r="D36" s="45"/>
      <c r="E36" s="88" t="s">
        <v>31</v>
      </c>
      <c r="F36" s="89"/>
      <c r="G36" s="89"/>
      <c r="H36" s="89"/>
      <c r="I36" s="90"/>
      <c r="J36" s="72" t="s">
        <v>144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>
        <v>40</v>
      </c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>
        <v>2.56</v>
      </c>
      <c r="AT36" s="73"/>
      <c r="AU36" s="73"/>
      <c r="AV36" s="73"/>
      <c r="AW36" s="73"/>
      <c r="AX36" s="73"/>
      <c r="AY36" s="73">
        <v>6.72</v>
      </c>
      <c r="AZ36" s="73"/>
      <c r="BA36" s="73"/>
      <c r="BB36" s="73"/>
      <c r="BC36" s="73"/>
      <c r="BD36" s="73"/>
      <c r="BE36" s="73">
        <v>27.4</v>
      </c>
      <c r="BF36" s="73"/>
      <c r="BG36" s="73"/>
      <c r="BH36" s="73"/>
      <c r="BI36" s="73"/>
      <c r="BJ36" s="73"/>
      <c r="BK36" s="73"/>
      <c r="BL36" s="73">
        <v>180.4</v>
      </c>
      <c r="BM36" s="73"/>
      <c r="BN36" s="73"/>
      <c r="BO36" s="73"/>
      <c r="BP36" s="73"/>
      <c r="BQ36" s="73"/>
      <c r="BR36" s="73"/>
      <c r="BS36" s="73"/>
      <c r="BT36" s="73"/>
      <c r="BU36" s="74">
        <v>164</v>
      </c>
      <c r="BV36" s="74"/>
      <c r="BW36" s="74"/>
      <c r="BX36" s="74"/>
      <c r="BY36" s="74"/>
    </row>
    <row r="37" spans="1:77" ht="12" customHeight="1" x14ac:dyDescent="0.25">
      <c r="D37" s="47" t="s">
        <v>119</v>
      </c>
      <c r="E37" s="77"/>
      <c r="F37" s="78"/>
      <c r="G37" s="78"/>
      <c r="H37" s="78"/>
      <c r="I37" s="79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1">
        <f>SUM(AE35:AK36)</f>
        <v>240</v>
      </c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>
        <f>SUM(AS35:AX36)</f>
        <v>8.36</v>
      </c>
      <c r="AT37" s="81"/>
      <c r="AU37" s="81"/>
      <c r="AV37" s="81"/>
      <c r="AW37" s="81"/>
      <c r="AX37" s="81"/>
      <c r="AY37" s="81">
        <f>SUM(AY35:BD36)</f>
        <v>11.719999999999999</v>
      </c>
      <c r="AZ37" s="81"/>
      <c r="BA37" s="81"/>
      <c r="BB37" s="81"/>
      <c r="BC37" s="81"/>
      <c r="BD37" s="81"/>
      <c r="BE37" s="81">
        <f>SUM(BE35:BK36)</f>
        <v>35.799999999999997</v>
      </c>
      <c r="BF37" s="81"/>
      <c r="BG37" s="81"/>
      <c r="BH37" s="81"/>
      <c r="BI37" s="81"/>
      <c r="BJ37" s="81"/>
      <c r="BK37" s="81"/>
      <c r="BL37" s="81">
        <f>SUM(BL35:BT36)</f>
        <v>288.39999999999998</v>
      </c>
      <c r="BM37" s="81"/>
      <c r="BN37" s="81"/>
      <c r="BO37" s="81"/>
      <c r="BP37" s="81"/>
      <c r="BQ37" s="81"/>
      <c r="BR37" s="81"/>
      <c r="BS37" s="81"/>
      <c r="BT37" s="81"/>
      <c r="BU37" s="74"/>
      <c r="BV37" s="74"/>
      <c r="BW37" s="74"/>
      <c r="BX37" s="74"/>
      <c r="BY37" s="74"/>
    </row>
    <row r="38" spans="1:77" s="7" customFormat="1" ht="12" customHeight="1" x14ac:dyDescent="0.25">
      <c r="D38" s="49" t="s">
        <v>120</v>
      </c>
      <c r="E38" s="151"/>
      <c r="F38" s="152"/>
      <c r="G38" s="152"/>
      <c r="H38" s="152"/>
      <c r="I38" s="153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1">
        <f>AE13+AE22+AE25+AE34+AE37</f>
        <v>2930</v>
      </c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>
        <f>AS13+AS22+AS25+AS34+AS37</f>
        <v>175.95600000000002</v>
      </c>
      <c r="AT38" s="141"/>
      <c r="AU38" s="141"/>
      <c r="AV38" s="141"/>
      <c r="AW38" s="141"/>
      <c r="AX38" s="141"/>
      <c r="AY38" s="141">
        <f>AY13+AY22+AY25+AY34+AY37</f>
        <v>188.12100000000001</v>
      </c>
      <c r="AZ38" s="141"/>
      <c r="BA38" s="141"/>
      <c r="BB38" s="141"/>
      <c r="BC38" s="141"/>
      <c r="BD38" s="141"/>
      <c r="BE38" s="141">
        <f>BE13+BE22+BE25+BE34+BE37</f>
        <v>452.54399999999998</v>
      </c>
      <c r="BF38" s="141"/>
      <c r="BG38" s="141"/>
      <c r="BH38" s="141"/>
      <c r="BI38" s="141"/>
      <c r="BJ38" s="141"/>
      <c r="BK38" s="141"/>
      <c r="BL38" s="141">
        <f>BL13+BL22+BL25+BL34+BL37</f>
        <v>3378.74</v>
      </c>
      <c r="BM38" s="141"/>
      <c r="BN38" s="141"/>
      <c r="BO38" s="141"/>
      <c r="BP38" s="141"/>
      <c r="BQ38" s="141"/>
      <c r="BR38" s="141"/>
      <c r="BS38" s="141"/>
      <c r="BT38" s="141"/>
      <c r="BU38" s="107"/>
      <c r="BV38" s="75"/>
      <c r="BW38" s="75"/>
      <c r="BX38" s="75"/>
      <c r="BY38" s="75"/>
    </row>
    <row r="39" spans="1:77" ht="3" customHeight="1" x14ac:dyDescent="0.25">
      <c r="D39" s="50"/>
      <c r="E39" s="8"/>
      <c r="F39" s="8"/>
      <c r="G39" s="8"/>
      <c r="H39" s="8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1"/>
      <c r="BV39" s="12"/>
      <c r="BW39" s="12"/>
      <c r="BX39" s="12"/>
      <c r="BY39" s="13"/>
    </row>
    <row r="40" spans="1:77" s="2" customFormat="1" ht="12" customHeight="1" x14ac:dyDescent="0.2">
      <c r="D40" s="14" t="s">
        <v>108</v>
      </c>
      <c r="E40" s="108" t="s">
        <v>0</v>
      </c>
      <c r="F40" s="109"/>
      <c r="G40" s="109"/>
      <c r="H40" s="109"/>
      <c r="I40" s="142"/>
      <c r="J40" s="108" t="s">
        <v>1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42"/>
      <c r="AE40" s="143" t="s">
        <v>2</v>
      </c>
      <c r="AF40" s="144"/>
      <c r="AG40" s="144"/>
      <c r="AH40" s="144"/>
      <c r="AI40" s="144"/>
      <c r="AJ40" s="144"/>
      <c r="AK40" s="145"/>
      <c r="AL40" s="15" t="s">
        <v>3</v>
      </c>
      <c r="AM40" s="16"/>
      <c r="AN40" s="16"/>
      <c r="AO40" s="16"/>
      <c r="AP40" s="16"/>
      <c r="AQ40" s="16"/>
      <c r="AR40" s="17"/>
      <c r="AS40" s="146" t="s">
        <v>4</v>
      </c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8"/>
      <c r="BU40" s="108" t="s">
        <v>0</v>
      </c>
      <c r="BV40" s="92"/>
      <c r="BW40" s="92"/>
      <c r="BX40" s="92"/>
      <c r="BY40" s="93"/>
    </row>
    <row r="41" spans="1:77" s="2" customFormat="1" ht="12" customHeight="1" x14ac:dyDescent="0.2">
      <c r="D41" s="18" t="s">
        <v>121</v>
      </c>
      <c r="E41" s="19"/>
      <c r="F41" s="20"/>
      <c r="G41" s="20"/>
      <c r="H41" s="20"/>
      <c r="I41" s="21"/>
      <c r="J41" s="1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1"/>
      <c r="AE41" s="22"/>
      <c r="AF41" s="23"/>
      <c r="AG41" s="23"/>
      <c r="AH41" s="23"/>
      <c r="AI41" s="23"/>
      <c r="AJ41" s="23"/>
      <c r="AK41" s="24"/>
      <c r="AL41" s="22"/>
      <c r="AM41" s="23"/>
      <c r="AN41" s="23"/>
      <c r="AO41" s="23"/>
      <c r="AP41" s="23"/>
      <c r="AQ41" s="23"/>
      <c r="AR41" s="24"/>
      <c r="AS41" s="101" t="s">
        <v>5</v>
      </c>
      <c r="AT41" s="102"/>
      <c r="AU41" s="102"/>
      <c r="AV41" s="102"/>
      <c r="AW41" s="102"/>
      <c r="AX41" s="103"/>
      <c r="AY41" s="101" t="s">
        <v>6</v>
      </c>
      <c r="AZ41" s="102"/>
      <c r="BA41" s="102"/>
      <c r="BB41" s="102"/>
      <c r="BC41" s="102"/>
      <c r="BD41" s="103"/>
      <c r="BE41" s="101" t="s">
        <v>7</v>
      </c>
      <c r="BF41" s="102"/>
      <c r="BG41" s="102"/>
      <c r="BH41" s="102"/>
      <c r="BI41" s="102"/>
      <c r="BJ41" s="102"/>
      <c r="BK41" s="103"/>
      <c r="BL41" s="101" t="s">
        <v>8</v>
      </c>
      <c r="BM41" s="102"/>
      <c r="BN41" s="102"/>
      <c r="BO41" s="102"/>
      <c r="BP41" s="102"/>
      <c r="BQ41" s="102"/>
      <c r="BR41" s="102"/>
      <c r="BS41" s="102"/>
      <c r="BT41" s="103"/>
      <c r="BU41" s="19"/>
      <c r="BV41" s="20"/>
      <c r="BW41" s="20"/>
      <c r="BX41" s="20"/>
      <c r="BY41" s="21"/>
    </row>
    <row r="42" spans="1:77" s="3" customFormat="1" ht="12" customHeight="1" x14ac:dyDescent="0.25">
      <c r="A42" s="3" t="s">
        <v>23</v>
      </c>
      <c r="D42" s="45" t="s">
        <v>110</v>
      </c>
      <c r="E42" s="88">
        <v>167</v>
      </c>
      <c r="F42" s="89"/>
      <c r="G42" s="89"/>
      <c r="H42" s="89"/>
      <c r="I42" s="90"/>
      <c r="J42" s="72" t="s">
        <v>132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3">
        <v>120</v>
      </c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>
        <v>48</v>
      </c>
      <c r="AT42" s="73"/>
      <c r="AU42" s="73"/>
      <c r="AV42" s="73"/>
      <c r="AW42" s="73"/>
      <c r="AX42" s="73"/>
      <c r="AY42" s="73">
        <v>48</v>
      </c>
      <c r="AZ42" s="73"/>
      <c r="BA42" s="73"/>
      <c r="BB42" s="73"/>
      <c r="BC42" s="73"/>
      <c r="BD42" s="73"/>
      <c r="BE42" s="73">
        <v>11.76</v>
      </c>
      <c r="BF42" s="73"/>
      <c r="BG42" s="73"/>
      <c r="BH42" s="73"/>
      <c r="BI42" s="73"/>
      <c r="BJ42" s="73"/>
      <c r="BK42" s="73"/>
      <c r="BL42" s="73">
        <v>56.4</v>
      </c>
      <c r="BM42" s="73"/>
      <c r="BN42" s="73"/>
      <c r="BO42" s="73"/>
      <c r="BP42" s="73"/>
      <c r="BQ42" s="73"/>
      <c r="BR42" s="73"/>
      <c r="BS42" s="73"/>
      <c r="BT42" s="73"/>
      <c r="BU42" s="74"/>
      <c r="BV42" s="74"/>
      <c r="BW42" s="74"/>
      <c r="BX42" s="74"/>
      <c r="BY42" s="74"/>
    </row>
    <row r="43" spans="1:77" s="3" customFormat="1" ht="12" customHeight="1" x14ac:dyDescent="0.25">
      <c r="A43" s="3" t="s">
        <v>32</v>
      </c>
      <c r="D43" s="45"/>
      <c r="E43" s="88">
        <v>36</v>
      </c>
      <c r="F43" s="89"/>
      <c r="G43" s="89"/>
      <c r="H43" s="89"/>
      <c r="I43" s="90"/>
      <c r="J43" s="72" t="s">
        <v>146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3">
        <v>200</v>
      </c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>
        <v>34.799999999999997</v>
      </c>
      <c r="AT43" s="73"/>
      <c r="AU43" s="73"/>
      <c r="AV43" s="73"/>
      <c r="AW43" s="73"/>
      <c r="AX43" s="73"/>
      <c r="AY43" s="73">
        <v>24.4</v>
      </c>
      <c r="AZ43" s="73"/>
      <c r="BA43" s="73"/>
      <c r="BB43" s="73"/>
      <c r="BC43" s="73"/>
      <c r="BD43" s="73"/>
      <c r="BE43" s="73">
        <v>39.380000000000003</v>
      </c>
      <c r="BF43" s="73"/>
      <c r="BG43" s="73"/>
      <c r="BH43" s="73"/>
      <c r="BI43" s="73"/>
      <c r="BJ43" s="73"/>
      <c r="BK43" s="73"/>
      <c r="BL43" s="73">
        <v>521.54999999999995</v>
      </c>
      <c r="BM43" s="73"/>
      <c r="BN43" s="73"/>
      <c r="BO43" s="73"/>
      <c r="BP43" s="73"/>
      <c r="BQ43" s="73"/>
      <c r="BR43" s="73"/>
      <c r="BS43" s="73"/>
      <c r="BT43" s="73"/>
      <c r="BU43" s="74" t="s">
        <v>147</v>
      </c>
      <c r="BV43" s="74"/>
      <c r="BW43" s="74"/>
      <c r="BX43" s="74"/>
      <c r="BY43" s="74"/>
    </row>
    <row r="44" spans="1:77" s="3" customFormat="1" ht="12" customHeight="1" x14ac:dyDescent="0.25">
      <c r="A44" s="3" t="s">
        <v>11</v>
      </c>
      <c r="D44" s="45"/>
      <c r="E44" s="88">
        <v>194</v>
      </c>
      <c r="F44" s="89"/>
      <c r="G44" s="89"/>
      <c r="H44" s="89"/>
      <c r="I44" s="90"/>
      <c r="J44" s="110" t="s">
        <v>139</v>
      </c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2"/>
      <c r="AE44" s="113">
        <v>50</v>
      </c>
      <c r="AF44" s="114"/>
      <c r="AG44" s="114"/>
      <c r="AH44" s="114"/>
      <c r="AI44" s="114"/>
      <c r="AJ44" s="114"/>
      <c r="AK44" s="115"/>
      <c r="AL44" s="113"/>
      <c r="AM44" s="114"/>
      <c r="AN44" s="114"/>
      <c r="AO44" s="114"/>
      <c r="AP44" s="114"/>
      <c r="AQ44" s="114"/>
      <c r="AR44" s="115"/>
      <c r="AS44" s="113">
        <v>3.75</v>
      </c>
      <c r="AT44" s="114"/>
      <c r="AU44" s="114"/>
      <c r="AV44" s="114"/>
      <c r="AW44" s="114"/>
      <c r="AX44" s="115"/>
      <c r="AY44" s="113">
        <v>1.45</v>
      </c>
      <c r="AZ44" s="114"/>
      <c r="BA44" s="114"/>
      <c r="BB44" s="114"/>
      <c r="BC44" s="114"/>
      <c r="BD44" s="115"/>
      <c r="BE44" s="113">
        <v>25.7</v>
      </c>
      <c r="BF44" s="114"/>
      <c r="BG44" s="114"/>
      <c r="BH44" s="114"/>
      <c r="BI44" s="114"/>
      <c r="BJ44" s="114"/>
      <c r="BK44" s="115"/>
      <c r="BL44" s="113">
        <v>131</v>
      </c>
      <c r="BM44" s="114"/>
      <c r="BN44" s="114"/>
      <c r="BO44" s="114"/>
      <c r="BP44" s="114"/>
      <c r="BQ44" s="114"/>
      <c r="BR44" s="114"/>
      <c r="BS44" s="114"/>
      <c r="BT44" s="115"/>
      <c r="BU44" s="74">
        <v>224</v>
      </c>
      <c r="BV44" s="74"/>
      <c r="BW44" s="74"/>
      <c r="BX44" s="74"/>
      <c r="BY44" s="74"/>
    </row>
    <row r="45" spans="1:77" s="3" customFormat="1" ht="12" customHeight="1" x14ac:dyDescent="0.25">
      <c r="A45" s="3" t="s">
        <v>12</v>
      </c>
      <c r="D45" s="45"/>
      <c r="E45" s="88">
        <v>942</v>
      </c>
      <c r="F45" s="89"/>
      <c r="G45" s="89"/>
      <c r="H45" s="89"/>
      <c r="I45" s="90"/>
      <c r="J45" s="72" t="s">
        <v>148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3">
        <v>200</v>
      </c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>
        <v>0.3</v>
      </c>
      <c r="AT45" s="73"/>
      <c r="AU45" s="73"/>
      <c r="AV45" s="73"/>
      <c r="AW45" s="73"/>
      <c r="AX45" s="73"/>
      <c r="AY45" s="73">
        <v>0</v>
      </c>
      <c r="AZ45" s="73"/>
      <c r="BA45" s="73"/>
      <c r="BB45" s="73"/>
      <c r="BC45" s="73"/>
      <c r="BD45" s="73"/>
      <c r="BE45" s="73">
        <v>15.22</v>
      </c>
      <c r="BF45" s="73"/>
      <c r="BG45" s="73"/>
      <c r="BH45" s="73"/>
      <c r="BI45" s="73"/>
      <c r="BJ45" s="73"/>
      <c r="BK45" s="73"/>
      <c r="BL45" s="73">
        <v>61.14</v>
      </c>
      <c r="BM45" s="73"/>
      <c r="BN45" s="73"/>
      <c r="BO45" s="73"/>
      <c r="BP45" s="73"/>
      <c r="BQ45" s="73"/>
      <c r="BR45" s="73"/>
      <c r="BS45" s="73"/>
      <c r="BT45" s="73"/>
      <c r="BU45" s="74">
        <v>142</v>
      </c>
      <c r="BV45" s="74"/>
      <c r="BW45" s="74"/>
      <c r="BX45" s="74"/>
      <c r="BY45" s="74"/>
    </row>
    <row r="46" spans="1:77" s="3" customFormat="1" ht="12" customHeight="1" x14ac:dyDescent="0.25">
      <c r="A46" s="6"/>
      <c r="B46" s="6"/>
      <c r="C46" s="6"/>
      <c r="D46" s="47" t="s">
        <v>111</v>
      </c>
      <c r="E46" s="77"/>
      <c r="F46" s="78"/>
      <c r="G46" s="78"/>
      <c r="H46" s="78"/>
      <c r="I46" s="7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1">
        <f>SUM(AE42:AK45)</f>
        <v>570</v>
      </c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>
        <f>SUM(AS42:AX45)</f>
        <v>86.85</v>
      </c>
      <c r="AT46" s="81"/>
      <c r="AU46" s="81"/>
      <c r="AV46" s="81"/>
      <c r="AW46" s="81"/>
      <c r="AX46" s="81"/>
      <c r="AY46" s="81">
        <f>SUM(AY42:BD45)</f>
        <v>73.850000000000009</v>
      </c>
      <c r="AZ46" s="81"/>
      <c r="BA46" s="81"/>
      <c r="BB46" s="81"/>
      <c r="BC46" s="81"/>
      <c r="BD46" s="81"/>
      <c r="BE46" s="81">
        <f>SUM(BE42:BK45)</f>
        <v>92.06</v>
      </c>
      <c r="BF46" s="81"/>
      <c r="BG46" s="81"/>
      <c r="BH46" s="81"/>
      <c r="BI46" s="81"/>
      <c r="BJ46" s="81"/>
      <c r="BK46" s="81"/>
      <c r="BL46" s="81">
        <f>SUM(BL42:BT45)</f>
        <v>770.08999999999992</v>
      </c>
      <c r="BM46" s="81"/>
      <c r="BN46" s="81"/>
      <c r="BO46" s="81"/>
      <c r="BP46" s="81"/>
      <c r="BQ46" s="81"/>
      <c r="BR46" s="81"/>
      <c r="BS46" s="81"/>
      <c r="BT46" s="81"/>
      <c r="BU46" s="74"/>
      <c r="BV46" s="74"/>
      <c r="BW46" s="74"/>
      <c r="BX46" s="74"/>
      <c r="BY46" s="74"/>
    </row>
    <row r="47" spans="1:77" s="3" customFormat="1" ht="12" customHeight="1" x14ac:dyDescent="0.25">
      <c r="A47" s="3" t="s">
        <v>33</v>
      </c>
      <c r="D47" s="45" t="s">
        <v>122</v>
      </c>
      <c r="E47" s="88">
        <v>212</v>
      </c>
      <c r="F47" s="89"/>
      <c r="G47" s="89"/>
      <c r="H47" s="89"/>
      <c r="I47" s="90"/>
      <c r="J47" s="72" t="s">
        <v>33</v>
      </c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>
        <v>20</v>
      </c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>
        <v>5.36</v>
      </c>
      <c r="AT47" s="73"/>
      <c r="AU47" s="73"/>
      <c r="AV47" s="73"/>
      <c r="AW47" s="73"/>
      <c r="AX47" s="73"/>
      <c r="AY47" s="73">
        <v>5.46</v>
      </c>
      <c r="AZ47" s="73"/>
      <c r="BA47" s="73"/>
      <c r="BB47" s="73"/>
      <c r="BC47" s="73"/>
      <c r="BD47" s="73"/>
      <c r="BE47" s="73">
        <v>0</v>
      </c>
      <c r="BF47" s="73"/>
      <c r="BG47" s="73"/>
      <c r="BH47" s="73"/>
      <c r="BI47" s="73"/>
      <c r="BJ47" s="73"/>
      <c r="BK47" s="73"/>
      <c r="BL47" s="73">
        <v>72.2</v>
      </c>
      <c r="BM47" s="73"/>
      <c r="BN47" s="73"/>
      <c r="BO47" s="73"/>
      <c r="BP47" s="73"/>
      <c r="BQ47" s="73"/>
      <c r="BR47" s="73"/>
      <c r="BS47" s="73"/>
      <c r="BT47" s="73"/>
      <c r="BU47" s="74">
        <v>212</v>
      </c>
      <c r="BV47" s="74"/>
      <c r="BW47" s="74"/>
      <c r="BX47" s="74"/>
      <c r="BY47" s="74"/>
    </row>
    <row r="48" spans="1:77" s="3" customFormat="1" ht="12" customHeight="1" x14ac:dyDescent="0.25">
      <c r="D48" s="45"/>
      <c r="E48" s="58"/>
      <c r="F48" s="59"/>
      <c r="G48" s="59"/>
      <c r="H48" s="59"/>
      <c r="I48" s="60"/>
      <c r="J48" s="72" t="s">
        <v>149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>
        <v>40</v>
      </c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>
        <v>5.08</v>
      </c>
      <c r="AT48" s="73"/>
      <c r="AU48" s="73"/>
      <c r="AV48" s="73"/>
      <c r="AW48" s="73"/>
      <c r="AX48" s="73"/>
      <c r="AY48" s="73">
        <v>4.5999999999999996</v>
      </c>
      <c r="AZ48" s="73"/>
      <c r="BA48" s="73"/>
      <c r="BB48" s="73"/>
      <c r="BC48" s="73"/>
      <c r="BD48" s="73"/>
      <c r="BE48" s="73">
        <v>0.28000000000000003</v>
      </c>
      <c r="BF48" s="73"/>
      <c r="BG48" s="73"/>
      <c r="BH48" s="73"/>
      <c r="BI48" s="73"/>
      <c r="BJ48" s="73"/>
      <c r="BK48" s="73"/>
      <c r="BL48" s="73">
        <v>62.8</v>
      </c>
      <c r="BM48" s="73"/>
      <c r="BN48" s="73"/>
      <c r="BO48" s="73"/>
      <c r="BP48" s="73"/>
      <c r="BQ48" s="73"/>
      <c r="BR48" s="73"/>
      <c r="BS48" s="73"/>
      <c r="BT48" s="73"/>
      <c r="BU48" s="74">
        <v>32</v>
      </c>
      <c r="BV48" s="74"/>
      <c r="BW48" s="74"/>
      <c r="BX48" s="74"/>
      <c r="BY48" s="74"/>
    </row>
    <row r="49" spans="1:77" s="3" customFormat="1" ht="12" customHeight="1" x14ac:dyDescent="0.25">
      <c r="A49" s="3" t="s">
        <v>11</v>
      </c>
      <c r="D49" s="45"/>
      <c r="E49" s="88">
        <v>204</v>
      </c>
      <c r="F49" s="89"/>
      <c r="G49" s="89"/>
      <c r="H49" s="89"/>
      <c r="I49" s="90"/>
      <c r="J49" s="110" t="s">
        <v>139</v>
      </c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2"/>
      <c r="AE49" s="113">
        <v>50</v>
      </c>
      <c r="AF49" s="114"/>
      <c r="AG49" s="114"/>
      <c r="AH49" s="114"/>
      <c r="AI49" s="114"/>
      <c r="AJ49" s="114"/>
      <c r="AK49" s="115"/>
      <c r="AL49" s="113"/>
      <c r="AM49" s="114"/>
      <c r="AN49" s="114"/>
      <c r="AO49" s="114"/>
      <c r="AP49" s="114"/>
      <c r="AQ49" s="114"/>
      <c r="AR49" s="115"/>
      <c r="AS49" s="113">
        <v>3.75</v>
      </c>
      <c r="AT49" s="114"/>
      <c r="AU49" s="114"/>
      <c r="AV49" s="114"/>
      <c r="AW49" s="114"/>
      <c r="AX49" s="115"/>
      <c r="AY49" s="113">
        <v>1.45</v>
      </c>
      <c r="AZ49" s="114"/>
      <c r="BA49" s="114"/>
      <c r="BB49" s="114"/>
      <c r="BC49" s="114"/>
      <c r="BD49" s="115"/>
      <c r="BE49" s="113">
        <v>25.7</v>
      </c>
      <c r="BF49" s="114"/>
      <c r="BG49" s="114"/>
      <c r="BH49" s="114"/>
      <c r="BI49" s="114"/>
      <c r="BJ49" s="114"/>
      <c r="BK49" s="115"/>
      <c r="BL49" s="113">
        <v>131</v>
      </c>
      <c r="BM49" s="114"/>
      <c r="BN49" s="114"/>
      <c r="BO49" s="114"/>
      <c r="BP49" s="114"/>
      <c r="BQ49" s="114"/>
      <c r="BR49" s="114"/>
      <c r="BS49" s="114"/>
      <c r="BT49" s="115"/>
      <c r="BU49" s="74">
        <v>224</v>
      </c>
      <c r="BV49" s="74"/>
      <c r="BW49" s="74"/>
      <c r="BX49" s="74"/>
      <c r="BY49" s="74"/>
    </row>
    <row r="50" spans="1:77" s="3" customFormat="1" ht="12" customHeight="1" x14ac:dyDescent="0.25">
      <c r="A50" s="3" t="s">
        <v>34</v>
      </c>
      <c r="D50" s="45"/>
      <c r="E50" s="88">
        <v>165</v>
      </c>
      <c r="F50" s="89"/>
      <c r="G50" s="89"/>
      <c r="H50" s="89"/>
      <c r="I50" s="90"/>
      <c r="J50" s="72" t="s">
        <v>49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>
        <v>200</v>
      </c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>
        <v>5.0000000000000001E-3</v>
      </c>
      <c r="AT50" s="73"/>
      <c r="AU50" s="73"/>
      <c r="AV50" s="73"/>
      <c r="AW50" s="73"/>
      <c r="AX50" s="73"/>
      <c r="AY50" s="73">
        <v>5.0000000000000001E-3</v>
      </c>
      <c r="AZ50" s="73"/>
      <c r="BA50" s="73"/>
      <c r="BB50" s="73"/>
      <c r="BC50" s="73"/>
      <c r="BD50" s="73"/>
      <c r="BE50" s="73">
        <v>2.5000000000000001E-2</v>
      </c>
      <c r="BF50" s="73"/>
      <c r="BG50" s="73"/>
      <c r="BH50" s="73"/>
      <c r="BI50" s="73"/>
      <c r="BJ50" s="73"/>
      <c r="BK50" s="73"/>
      <c r="BL50" s="73">
        <v>110</v>
      </c>
      <c r="BM50" s="73"/>
      <c r="BN50" s="73"/>
      <c r="BO50" s="73"/>
      <c r="BP50" s="73"/>
      <c r="BQ50" s="73"/>
      <c r="BR50" s="73"/>
      <c r="BS50" s="73"/>
      <c r="BT50" s="73"/>
      <c r="BU50" s="74">
        <v>165</v>
      </c>
      <c r="BV50" s="74"/>
      <c r="BW50" s="74"/>
      <c r="BX50" s="74"/>
      <c r="BY50" s="74"/>
    </row>
    <row r="51" spans="1:77" s="3" customFormat="1" ht="12" customHeight="1" x14ac:dyDescent="0.25">
      <c r="A51" s="6"/>
      <c r="B51" s="6"/>
      <c r="C51" s="6"/>
      <c r="D51" s="47" t="s">
        <v>123</v>
      </c>
      <c r="E51" s="77"/>
      <c r="F51" s="78"/>
      <c r="G51" s="78"/>
      <c r="H51" s="78"/>
      <c r="I51" s="79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>
        <f>SUM(AE47:AK50)</f>
        <v>310</v>
      </c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>
        <f>SUM(AS47:AX50)</f>
        <v>14.195000000000002</v>
      </c>
      <c r="AT51" s="81"/>
      <c r="AU51" s="81"/>
      <c r="AV51" s="81"/>
      <c r="AW51" s="81"/>
      <c r="AX51" s="81"/>
      <c r="AY51" s="81">
        <f>SUM(AY47:BD50)</f>
        <v>11.514999999999999</v>
      </c>
      <c r="AZ51" s="81"/>
      <c r="BA51" s="81"/>
      <c r="BB51" s="81"/>
      <c r="BC51" s="81"/>
      <c r="BD51" s="81"/>
      <c r="BE51" s="81">
        <f>SUM(BE47:BK50)</f>
        <v>26.004999999999999</v>
      </c>
      <c r="BF51" s="81"/>
      <c r="BG51" s="81"/>
      <c r="BH51" s="81"/>
      <c r="BI51" s="81"/>
      <c r="BJ51" s="81"/>
      <c r="BK51" s="81"/>
      <c r="BL51" s="81">
        <f>SUM(BL47:BT50)</f>
        <v>376</v>
      </c>
      <c r="BM51" s="81"/>
      <c r="BN51" s="81"/>
      <c r="BO51" s="81"/>
      <c r="BP51" s="81"/>
      <c r="BQ51" s="81"/>
      <c r="BR51" s="81"/>
      <c r="BS51" s="81"/>
      <c r="BT51" s="81"/>
      <c r="BU51" s="74"/>
      <c r="BV51" s="74"/>
      <c r="BW51" s="74"/>
      <c r="BX51" s="74"/>
      <c r="BY51" s="74"/>
    </row>
    <row r="52" spans="1:77" s="3" customFormat="1" ht="12" customHeight="1" x14ac:dyDescent="0.25">
      <c r="A52" s="3" t="s">
        <v>38</v>
      </c>
      <c r="D52" s="45" t="s">
        <v>112</v>
      </c>
      <c r="E52" s="88" t="s">
        <v>39</v>
      </c>
      <c r="F52" s="89"/>
      <c r="G52" s="89"/>
      <c r="H52" s="89"/>
      <c r="I52" s="90"/>
      <c r="J52" s="72" t="s">
        <v>186</v>
      </c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>
        <v>100</v>
      </c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>
        <v>1.49</v>
      </c>
      <c r="AT52" s="73"/>
      <c r="AU52" s="73"/>
      <c r="AV52" s="73"/>
      <c r="AW52" s="73"/>
      <c r="AX52" s="73"/>
      <c r="AY52" s="73">
        <v>5.1349999999999998</v>
      </c>
      <c r="AZ52" s="73"/>
      <c r="BA52" s="73"/>
      <c r="BB52" s="73"/>
      <c r="BC52" s="73"/>
      <c r="BD52" s="73"/>
      <c r="BE52" s="73">
        <v>18.63</v>
      </c>
      <c r="BF52" s="73"/>
      <c r="BG52" s="73"/>
      <c r="BH52" s="73"/>
      <c r="BI52" s="73"/>
      <c r="BJ52" s="73"/>
      <c r="BK52" s="73"/>
      <c r="BL52" s="73">
        <v>123.91</v>
      </c>
      <c r="BM52" s="73"/>
      <c r="BN52" s="73"/>
      <c r="BO52" s="73"/>
      <c r="BP52" s="73"/>
      <c r="BQ52" s="73"/>
      <c r="BR52" s="73"/>
      <c r="BS52" s="73"/>
      <c r="BT52" s="73"/>
      <c r="BU52" s="74" t="s">
        <v>39</v>
      </c>
      <c r="BV52" s="74"/>
      <c r="BW52" s="74"/>
      <c r="BX52" s="74"/>
      <c r="BY52" s="74"/>
    </row>
    <row r="53" spans="1:77" s="3" customFormat="1" ht="12" customHeight="1" x14ac:dyDescent="0.25">
      <c r="A53" s="3" t="s">
        <v>40</v>
      </c>
      <c r="D53" s="45"/>
      <c r="E53" s="88" t="s">
        <v>41</v>
      </c>
      <c r="F53" s="89"/>
      <c r="G53" s="89"/>
      <c r="H53" s="89"/>
      <c r="I53" s="90"/>
      <c r="J53" s="150" t="s">
        <v>19</v>
      </c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73">
        <v>250</v>
      </c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>
        <v>6.69</v>
      </c>
      <c r="AT53" s="73"/>
      <c r="AU53" s="73"/>
      <c r="AV53" s="73"/>
      <c r="AW53" s="73"/>
      <c r="AX53" s="73"/>
      <c r="AY53" s="73">
        <v>6.3</v>
      </c>
      <c r="AZ53" s="73"/>
      <c r="BA53" s="73"/>
      <c r="BB53" s="73"/>
      <c r="BC53" s="73"/>
      <c r="BD53" s="73"/>
      <c r="BE53" s="73">
        <v>17.670000000000002</v>
      </c>
      <c r="BF53" s="73"/>
      <c r="BG53" s="73"/>
      <c r="BH53" s="73"/>
      <c r="BI53" s="73"/>
      <c r="BJ53" s="73"/>
      <c r="BK53" s="73"/>
      <c r="BL53" s="73">
        <v>154.33000000000001</v>
      </c>
      <c r="BM53" s="73"/>
      <c r="BN53" s="73"/>
      <c r="BO53" s="73"/>
      <c r="BP53" s="73"/>
      <c r="BQ53" s="73"/>
      <c r="BR53" s="73"/>
      <c r="BS53" s="73"/>
      <c r="BT53" s="73"/>
      <c r="BU53" s="74">
        <v>9</v>
      </c>
      <c r="BV53" s="74"/>
      <c r="BW53" s="74"/>
      <c r="BX53" s="74"/>
      <c r="BY53" s="74"/>
    </row>
    <row r="54" spans="1:77" s="3" customFormat="1" ht="12" customHeight="1" x14ac:dyDescent="0.25">
      <c r="A54" s="3" t="s">
        <v>35</v>
      </c>
      <c r="D54" s="45"/>
      <c r="E54" s="88">
        <v>95</v>
      </c>
      <c r="F54" s="89"/>
      <c r="G54" s="89"/>
      <c r="H54" s="89"/>
      <c r="I54" s="90"/>
      <c r="J54" s="72" t="s">
        <v>153</v>
      </c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>
        <v>100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>
        <v>14.13</v>
      </c>
      <c r="AT54" s="73"/>
      <c r="AU54" s="73"/>
      <c r="AV54" s="73"/>
      <c r="AW54" s="73"/>
      <c r="AX54" s="73"/>
      <c r="AY54" s="73">
        <v>18.04</v>
      </c>
      <c r="AZ54" s="73"/>
      <c r="BA54" s="73"/>
      <c r="BB54" s="73"/>
      <c r="BC54" s="73"/>
      <c r="BD54" s="73"/>
      <c r="BE54" s="73">
        <v>14.41</v>
      </c>
      <c r="BF54" s="73"/>
      <c r="BG54" s="73"/>
      <c r="BH54" s="73"/>
      <c r="BI54" s="73"/>
      <c r="BJ54" s="73"/>
      <c r="BK54" s="73"/>
      <c r="BL54" s="73">
        <v>277.17</v>
      </c>
      <c r="BM54" s="73"/>
      <c r="BN54" s="73"/>
      <c r="BO54" s="73"/>
      <c r="BP54" s="73"/>
      <c r="BQ54" s="73"/>
      <c r="BR54" s="73"/>
      <c r="BS54" s="73"/>
      <c r="BT54" s="73"/>
      <c r="BU54" s="74" t="s">
        <v>154</v>
      </c>
      <c r="BV54" s="74"/>
      <c r="BW54" s="74"/>
      <c r="BX54" s="74"/>
      <c r="BY54" s="74"/>
    </row>
    <row r="55" spans="1:77" s="3" customFormat="1" ht="12" customHeight="1" x14ac:dyDescent="0.25">
      <c r="A55" s="3" t="s">
        <v>37</v>
      </c>
      <c r="D55" s="45"/>
      <c r="E55" s="88">
        <v>912</v>
      </c>
      <c r="F55" s="89"/>
      <c r="G55" s="89"/>
      <c r="H55" s="89"/>
      <c r="I55" s="90"/>
      <c r="J55" s="72" t="s">
        <v>37</v>
      </c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>
        <v>200</v>
      </c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>
        <v>0.31014000000000003</v>
      </c>
      <c r="AT55" s="73"/>
      <c r="AU55" s="73"/>
      <c r="AV55" s="73"/>
      <c r="AW55" s="73"/>
      <c r="AX55" s="73"/>
      <c r="AY55" s="73">
        <v>8.7302499999999998</v>
      </c>
      <c r="AZ55" s="73"/>
      <c r="BA55" s="73"/>
      <c r="BB55" s="73"/>
      <c r="BC55" s="73"/>
      <c r="BD55" s="73"/>
      <c r="BE55" s="73">
        <v>1.3988499999999999</v>
      </c>
      <c r="BF55" s="73"/>
      <c r="BG55" s="73"/>
      <c r="BH55" s="73"/>
      <c r="BI55" s="73"/>
      <c r="BJ55" s="73"/>
      <c r="BK55" s="73"/>
      <c r="BL55" s="73">
        <v>85.54</v>
      </c>
      <c r="BM55" s="73"/>
      <c r="BN55" s="73"/>
      <c r="BO55" s="73"/>
      <c r="BP55" s="73"/>
      <c r="BQ55" s="73"/>
      <c r="BR55" s="73"/>
      <c r="BS55" s="73"/>
      <c r="BT55" s="73"/>
      <c r="BU55" s="74">
        <v>912</v>
      </c>
      <c r="BV55" s="74"/>
      <c r="BW55" s="74"/>
      <c r="BX55" s="74"/>
      <c r="BY55" s="74"/>
    </row>
    <row r="56" spans="1:77" s="3" customFormat="1" ht="12" customHeight="1" x14ac:dyDescent="0.25">
      <c r="A56" s="3" t="s">
        <v>36</v>
      </c>
      <c r="D56" s="45"/>
      <c r="E56" s="88">
        <v>154</v>
      </c>
      <c r="F56" s="89"/>
      <c r="G56" s="89"/>
      <c r="H56" s="89"/>
      <c r="I56" s="90"/>
      <c r="J56" s="72" t="s">
        <v>36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>
        <v>200</v>
      </c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>
        <v>0.68</v>
      </c>
      <c r="AT56" s="73"/>
      <c r="AU56" s="73"/>
      <c r="AV56" s="73"/>
      <c r="AW56" s="73"/>
      <c r="AX56" s="73"/>
      <c r="AY56" s="73">
        <v>0.28000000000000003</v>
      </c>
      <c r="AZ56" s="73"/>
      <c r="BA56" s="73"/>
      <c r="BB56" s="73"/>
      <c r="BC56" s="73"/>
      <c r="BD56" s="73"/>
      <c r="BE56" s="73">
        <v>29.62</v>
      </c>
      <c r="BF56" s="73"/>
      <c r="BG56" s="73"/>
      <c r="BH56" s="73"/>
      <c r="BI56" s="73"/>
      <c r="BJ56" s="73"/>
      <c r="BK56" s="73"/>
      <c r="BL56" s="73">
        <v>132.6</v>
      </c>
      <c r="BM56" s="73"/>
      <c r="BN56" s="73"/>
      <c r="BO56" s="73"/>
      <c r="BP56" s="73"/>
      <c r="BQ56" s="73"/>
      <c r="BR56" s="73"/>
      <c r="BS56" s="73"/>
      <c r="BT56" s="73"/>
      <c r="BU56" s="74">
        <v>154</v>
      </c>
      <c r="BV56" s="74"/>
      <c r="BW56" s="74"/>
      <c r="BX56" s="74"/>
      <c r="BY56" s="74"/>
    </row>
    <row r="57" spans="1:77" s="3" customFormat="1" ht="12" customHeight="1" x14ac:dyDescent="0.25">
      <c r="A57" s="3" t="s">
        <v>14</v>
      </c>
      <c r="D57" s="45"/>
      <c r="E57" s="88">
        <v>214</v>
      </c>
      <c r="F57" s="89"/>
      <c r="G57" s="89"/>
      <c r="H57" s="89"/>
      <c r="I57" s="90"/>
      <c r="J57" s="72" t="s">
        <v>14</v>
      </c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>
        <v>5</v>
      </c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>
        <v>0</v>
      </c>
      <c r="AT57" s="73"/>
      <c r="AU57" s="73"/>
      <c r="AV57" s="73"/>
      <c r="AW57" s="73"/>
      <c r="AX57" s="73"/>
      <c r="AY57" s="73">
        <v>0</v>
      </c>
      <c r="AZ57" s="73"/>
      <c r="BA57" s="73"/>
      <c r="BB57" s="73"/>
      <c r="BC57" s="73"/>
      <c r="BD57" s="73"/>
      <c r="BE57" s="73">
        <v>0</v>
      </c>
      <c r="BF57" s="73"/>
      <c r="BG57" s="73"/>
      <c r="BH57" s="73"/>
      <c r="BI57" s="73"/>
      <c r="BJ57" s="73"/>
      <c r="BK57" s="73"/>
      <c r="BL57" s="73">
        <v>0</v>
      </c>
      <c r="BM57" s="73"/>
      <c r="BN57" s="73"/>
      <c r="BO57" s="73"/>
      <c r="BP57" s="73"/>
      <c r="BQ57" s="73"/>
      <c r="BR57" s="73"/>
      <c r="BS57" s="73"/>
      <c r="BT57" s="73"/>
      <c r="BU57" s="74">
        <v>214</v>
      </c>
      <c r="BV57" s="74"/>
      <c r="BW57" s="74"/>
      <c r="BX57" s="74"/>
      <c r="BY57" s="74"/>
    </row>
    <row r="58" spans="1:77" s="3" customFormat="1" ht="12" customHeight="1" x14ac:dyDescent="0.25">
      <c r="A58" s="3" t="s">
        <v>11</v>
      </c>
      <c r="D58" s="45"/>
      <c r="E58" s="88">
        <v>204</v>
      </c>
      <c r="F58" s="89"/>
      <c r="G58" s="89"/>
      <c r="H58" s="89"/>
      <c r="I58" s="90"/>
      <c r="J58" s="72" t="s">
        <v>11</v>
      </c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>
        <v>25</v>
      </c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>
        <v>1.65</v>
      </c>
      <c r="AT58" s="73"/>
      <c r="AU58" s="73"/>
      <c r="AV58" s="73"/>
      <c r="AW58" s="73"/>
      <c r="AX58" s="73"/>
      <c r="AY58" s="73">
        <v>0.22500000000000001</v>
      </c>
      <c r="AZ58" s="73"/>
      <c r="BA58" s="73"/>
      <c r="BB58" s="73"/>
      <c r="BC58" s="73"/>
      <c r="BD58" s="73"/>
      <c r="BE58" s="73">
        <v>9.5</v>
      </c>
      <c r="BF58" s="73"/>
      <c r="BG58" s="73"/>
      <c r="BH58" s="73"/>
      <c r="BI58" s="73"/>
      <c r="BJ58" s="73"/>
      <c r="BK58" s="73"/>
      <c r="BL58" s="73">
        <v>49.75</v>
      </c>
      <c r="BM58" s="73"/>
      <c r="BN58" s="73"/>
      <c r="BO58" s="73"/>
      <c r="BP58" s="73"/>
      <c r="BQ58" s="73"/>
      <c r="BR58" s="73"/>
      <c r="BS58" s="73"/>
      <c r="BT58" s="73"/>
      <c r="BU58" s="74">
        <v>204</v>
      </c>
      <c r="BV58" s="74"/>
      <c r="BW58" s="74"/>
      <c r="BX58" s="74"/>
      <c r="BY58" s="74"/>
    </row>
    <row r="59" spans="1:77" s="3" customFormat="1" ht="12" customHeight="1" x14ac:dyDescent="0.25">
      <c r="A59" s="3" t="s">
        <v>16</v>
      </c>
      <c r="D59" s="45"/>
      <c r="E59" s="88">
        <v>206</v>
      </c>
      <c r="F59" s="89"/>
      <c r="G59" s="89"/>
      <c r="H59" s="89"/>
      <c r="I59" s="90"/>
      <c r="J59" s="72" t="s">
        <v>16</v>
      </c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>
        <v>50</v>
      </c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>
        <v>3.3</v>
      </c>
      <c r="AT59" s="73"/>
      <c r="AU59" s="73"/>
      <c r="AV59" s="73"/>
      <c r="AW59" s="73"/>
      <c r="AX59" s="73"/>
      <c r="AY59" s="73">
        <v>0.6</v>
      </c>
      <c r="AZ59" s="73"/>
      <c r="BA59" s="73"/>
      <c r="BB59" s="73"/>
      <c r="BC59" s="73"/>
      <c r="BD59" s="73"/>
      <c r="BE59" s="73">
        <v>16.7</v>
      </c>
      <c r="BF59" s="73"/>
      <c r="BG59" s="73"/>
      <c r="BH59" s="73"/>
      <c r="BI59" s="73"/>
      <c r="BJ59" s="73"/>
      <c r="BK59" s="73"/>
      <c r="BL59" s="73">
        <v>87</v>
      </c>
      <c r="BM59" s="73"/>
      <c r="BN59" s="73"/>
      <c r="BO59" s="73"/>
      <c r="BP59" s="73"/>
      <c r="BQ59" s="73"/>
      <c r="BR59" s="73"/>
      <c r="BS59" s="73"/>
      <c r="BT59" s="73"/>
      <c r="BU59" s="74">
        <v>206</v>
      </c>
      <c r="BV59" s="74"/>
      <c r="BW59" s="74"/>
      <c r="BX59" s="74"/>
      <c r="BY59" s="74"/>
    </row>
    <row r="60" spans="1:77" s="3" customFormat="1" ht="12" customHeight="1" x14ac:dyDescent="0.25">
      <c r="A60" s="6"/>
      <c r="B60" s="6"/>
      <c r="C60" s="6"/>
      <c r="D60" s="47" t="s">
        <v>113</v>
      </c>
      <c r="E60" s="77"/>
      <c r="F60" s="78"/>
      <c r="G60" s="78"/>
      <c r="H60" s="78"/>
      <c r="I60" s="79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1">
        <f>SUM(AE52:AK59)</f>
        <v>930</v>
      </c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97">
        <f>SUM(AS52:AX59)</f>
        <v>28.250140000000002</v>
      </c>
      <c r="AT60" s="97"/>
      <c r="AU60" s="97"/>
      <c r="AV60" s="97"/>
      <c r="AW60" s="97"/>
      <c r="AX60" s="97"/>
      <c r="AY60" s="97">
        <f>SUM(AY52:BD59)</f>
        <v>39.310250000000003</v>
      </c>
      <c r="AZ60" s="97"/>
      <c r="BA60" s="97"/>
      <c r="BB60" s="97"/>
      <c r="BC60" s="97"/>
      <c r="BD60" s="97"/>
      <c r="BE60" s="98">
        <f>SUM(BE52:BK59)</f>
        <v>107.92885</v>
      </c>
      <c r="BF60" s="99"/>
      <c r="BG60" s="99"/>
      <c r="BH60" s="99"/>
      <c r="BI60" s="99"/>
      <c r="BJ60" s="99"/>
      <c r="BK60" s="100"/>
      <c r="BL60" s="97">
        <f>SUM(BL52:BT59)</f>
        <v>910.30000000000007</v>
      </c>
      <c r="BM60" s="97"/>
      <c r="BN60" s="97"/>
      <c r="BO60" s="97"/>
      <c r="BP60" s="97"/>
      <c r="BQ60" s="97"/>
      <c r="BR60" s="97"/>
      <c r="BS60" s="97"/>
      <c r="BT60" s="97"/>
      <c r="BU60" s="74"/>
      <c r="BV60" s="74"/>
      <c r="BW60" s="74"/>
      <c r="BX60" s="74"/>
      <c r="BY60" s="74"/>
    </row>
    <row r="61" spans="1:77" s="3" customFormat="1" ht="12" customHeight="1" x14ac:dyDescent="0.25">
      <c r="A61" s="3" t="s">
        <v>20</v>
      </c>
      <c r="D61" s="48" t="s">
        <v>114</v>
      </c>
      <c r="E61" s="88">
        <v>148</v>
      </c>
      <c r="F61" s="89"/>
      <c r="G61" s="89"/>
      <c r="H61" s="89"/>
      <c r="I61" s="90"/>
      <c r="J61" s="72" t="s">
        <v>20</v>
      </c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>
        <v>250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>
        <v>7.25</v>
      </c>
      <c r="AT61" s="73"/>
      <c r="AU61" s="73"/>
      <c r="AV61" s="73"/>
      <c r="AW61" s="73"/>
      <c r="AX61" s="73"/>
      <c r="AY61" s="73">
        <v>8</v>
      </c>
      <c r="AZ61" s="73"/>
      <c r="BA61" s="73"/>
      <c r="BB61" s="73"/>
      <c r="BC61" s="73"/>
      <c r="BD61" s="73"/>
      <c r="BE61" s="73">
        <v>11.75</v>
      </c>
      <c r="BF61" s="73"/>
      <c r="BG61" s="73"/>
      <c r="BH61" s="73"/>
      <c r="BI61" s="73"/>
      <c r="BJ61" s="73"/>
      <c r="BK61" s="73"/>
      <c r="BL61" s="73">
        <v>150</v>
      </c>
      <c r="BM61" s="73"/>
      <c r="BN61" s="73"/>
      <c r="BO61" s="73"/>
      <c r="BP61" s="73"/>
      <c r="BQ61" s="73"/>
      <c r="BR61" s="73"/>
      <c r="BS61" s="73"/>
      <c r="BT61" s="73"/>
      <c r="BU61" s="74" t="s">
        <v>151</v>
      </c>
      <c r="BV61" s="74"/>
      <c r="BW61" s="74"/>
      <c r="BX61" s="74"/>
      <c r="BY61" s="74"/>
    </row>
    <row r="62" spans="1:77" s="3" customFormat="1" ht="12" customHeight="1" x14ac:dyDescent="0.25">
      <c r="A62" s="3" t="s">
        <v>42</v>
      </c>
      <c r="D62" s="45"/>
      <c r="E62" s="88">
        <v>59</v>
      </c>
      <c r="F62" s="89"/>
      <c r="G62" s="89"/>
      <c r="H62" s="89"/>
      <c r="I62" s="90"/>
      <c r="J62" s="72" t="s">
        <v>42</v>
      </c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>
        <v>100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>
        <v>12.574999999999999</v>
      </c>
      <c r="AT62" s="73"/>
      <c r="AU62" s="73"/>
      <c r="AV62" s="73"/>
      <c r="AW62" s="73"/>
      <c r="AX62" s="73"/>
      <c r="AY62" s="73">
        <v>6.2240000000000002</v>
      </c>
      <c r="AZ62" s="73"/>
      <c r="BA62" s="73"/>
      <c r="BB62" s="73"/>
      <c r="BC62" s="73"/>
      <c r="BD62" s="73"/>
      <c r="BE62" s="73">
        <v>45.015999999999998</v>
      </c>
      <c r="BF62" s="73"/>
      <c r="BG62" s="73"/>
      <c r="BH62" s="73"/>
      <c r="BI62" s="73"/>
      <c r="BJ62" s="73"/>
      <c r="BK62" s="73"/>
      <c r="BL62" s="73">
        <v>290.45</v>
      </c>
      <c r="BM62" s="73"/>
      <c r="BN62" s="73"/>
      <c r="BO62" s="73"/>
      <c r="BP62" s="73"/>
      <c r="BQ62" s="73"/>
      <c r="BR62" s="73"/>
      <c r="BS62" s="73"/>
      <c r="BT62" s="73"/>
      <c r="BU62" s="74" t="s">
        <v>134</v>
      </c>
      <c r="BV62" s="74"/>
      <c r="BW62" s="74"/>
      <c r="BX62" s="74"/>
      <c r="BY62" s="74"/>
    </row>
    <row r="63" spans="1:77" s="3" customFormat="1" ht="12" customHeight="1" x14ac:dyDescent="0.25">
      <c r="A63" s="6"/>
      <c r="B63" s="6"/>
      <c r="C63" s="6"/>
      <c r="D63" s="47" t="s">
        <v>115</v>
      </c>
      <c r="E63" s="77"/>
      <c r="F63" s="78"/>
      <c r="G63" s="78"/>
      <c r="H63" s="78"/>
      <c r="I63" s="79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1">
        <f>SUM(AE61:AK62)</f>
        <v>350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>
        <f>SUM(AS61:AX62)</f>
        <v>19.824999999999999</v>
      </c>
      <c r="AT63" s="81"/>
      <c r="AU63" s="81"/>
      <c r="AV63" s="81"/>
      <c r="AW63" s="81"/>
      <c r="AX63" s="81"/>
      <c r="AY63" s="81">
        <f>SUM(AY61:BD62)</f>
        <v>14.224</v>
      </c>
      <c r="AZ63" s="81"/>
      <c r="BA63" s="81"/>
      <c r="BB63" s="81"/>
      <c r="BC63" s="81"/>
      <c r="BD63" s="81"/>
      <c r="BE63" s="81">
        <f>SUM(BE61:BK62)</f>
        <v>56.765999999999998</v>
      </c>
      <c r="BF63" s="81"/>
      <c r="BG63" s="81"/>
      <c r="BH63" s="81"/>
      <c r="BI63" s="81"/>
      <c r="BJ63" s="81"/>
      <c r="BK63" s="81"/>
      <c r="BL63" s="81">
        <f>SUM(BL61:BT62)</f>
        <v>440.45</v>
      </c>
      <c r="BM63" s="81"/>
      <c r="BN63" s="81"/>
      <c r="BO63" s="81"/>
      <c r="BP63" s="81"/>
      <c r="BQ63" s="81"/>
      <c r="BR63" s="81"/>
      <c r="BS63" s="81"/>
      <c r="BT63" s="81"/>
      <c r="BU63" s="74"/>
      <c r="BV63" s="74"/>
      <c r="BW63" s="74"/>
      <c r="BX63" s="74"/>
      <c r="BY63" s="74"/>
    </row>
    <row r="64" spans="1:77" s="3" customFormat="1" ht="12" customHeight="1" x14ac:dyDescent="0.25">
      <c r="A64" s="3" t="s">
        <v>45</v>
      </c>
      <c r="D64" s="45" t="s">
        <v>116</v>
      </c>
      <c r="E64" s="88">
        <v>905</v>
      </c>
      <c r="F64" s="89"/>
      <c r="G64" s="89"/>
      <c r="H64" s="89"/>
      <c r="I64" s="90"/>
      <c r="J64" s="72" t="s">
        <v>166</v>
      </c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3">
        <v>100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>
        <v>0.32</v>
      </c>
      <c r="AT64" s="73"/>
      <c r="AU64" s="73"/>
      <c r="AV64" s="73"/>
      <c r="AW64" s="73"/>
      <c r="AX64" s="73"/>
      <c r="AY64" s="73">
        <v>10.029999999999999</v>
      </c>
      <c r="AZ64" s="73"/>
      <c r="BA64" s="73"/>
      <c r="BB64" s="73"/>
      <c r="BC64" s="73"/>
      <c r="BD64" s="73"/>
      <c r="BE64" s="73">
        <v>1</v>
      </c>
      <c r="BF64" s="73"/>
      <c r="BG64" s="73"/>
      <c r="BH64" s="73"/>
      <c r="BI64" s="73"/>
      <c r="BJ64" s="73"/>
      <c r="BK64" s="73"/>
      <c r="BL64" s="73">
        <v>95.5</v>
      </c>
      <c r="BM64" s="73"/>
      <c r="BN64" s="73"/>
      <c r="BO64" s="73"/>
      <c r="BP64" s="73"/>
      <c r="BQ64" s="73"/>
      <c r="BR64" s="73"/>
      <c r="BS64" s="73"/>
      <c r="BT64" s="73"/>
      <c r="BU64" s="74">
        <v>166</v>
      </c>
      <c r="BV64" s="74"/>
      <c r="BW64" s="74"/>
      <c r="BX64" s="74"/>
      <c r="BY64" s="74"/>
    </row>
    <row r="65" spans="1:77" s="3" customFormat="1" ht="12" customHeight="1" x14ac:dyDescent="0.25">
      <c r="A65" s="3" t="s">
        <v>17</v>
      </c>
      <c r="D65" s="45"/>
      <c r="E65" s="88">
        <v>915</v>
      </c>
      <c r="F65" s="89"/>
      <c r="G65" s="89"/>
      <c r="H65" s="89"/>
      <c r="I65" s="90"/>
      <c r="J65" s="72" t="s">
        <v>17</v>
      </c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3">
        <v>100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>
        <v>8.8780000000000001</v>
      </c>
      <c r="AT65" s="73"/>
      <c r="AU65" s="73"/>
      <c r="AV65" s="73"/>
      <c r="AW65" s="73"/>
      <c r="AX65" s="73"/>
      <c r="AY65" s="73">
        <v>9.6519999999999992</v>
      </c>
      <c r="AZ65" s="73"/>
      <c r="BA65" s="73"/>
      <c r="BB65" s="73"/>
      <c r="BC65" s="73"/>
      <c r="BD65" s="73"/>
      <c r="BE65" s="73">
        <v>15.692</v>
      </c>
      <c r="BF65" s="73"/>
      <c r="BG65" s="73"/>
      <c r="BH65" s="73"/>
      <c r="BI65" s="73"/>
      <c r="BJ65" s="73"/>
      <c r="BK65" s="73"/>
      <c r="BL65" s="73">
        <v>185.55</v>
      </c>
      <c r="BM65" s="73"/>
      <c r="BN65" s="73"/>
      <c r="BO65" s="73"/>
      <c r="BP65" s="73"/>
      <c r="BQ65" s="73"/>
      <c r="BR65" s="73"/>
      <c r="BS65" s="73"/>
      <c r="BT65" s="73"/>
      <c r="BU65" s="74">
        <v>915</v>
      </c>
      <c r="BV65" s="74"/>
      <c r="BW65" s="74"/>
      <c r="BX65" s="74"/>
      <c r="BY65" s="74"/>
    </row>
    <row r="66" spans="1:77" s="3" customFormat="1" ht="12" customHeight="1" x14ac:dyDescent="0.25">
      <c r="A66" s="3" t="s">
        <v>44</v>
      </c>
      <c r="D66" s="45"/>
      <c r="E66" s="88">
        <v>907</v>
      </c>
      <c r="F66" s="89"/>
      <c r="G66" s="89"/>
      <c r="H66" s="89"/>
      <c r="I66" s="90"/>
      <c r="J66" s="72" t="s">
        <v>44</v>
      </c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3">
        <v>200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>
        <v>8.1</v>
      </c>
      <c r="AT66" s="73"/>
      <c r="AU66" s="73"/>
      <c r="AV66" s="73"/>
      <c r="AW66" s="73"/>
      <c r="AX66" s="73"/>
      <c r="AY66" s="73">
        <v>37.159999999999997</v>
      </c>
      <c r="AZ66" s="73"/>
      <c r="BA66" s="73"/>
      <c r="BB66" s="73"/>
      <c r="BC66" s="73"/>
      <c r="BD66" s="73"/>
      <c r="BE66" s="73">
        <v>50</v>
      </c>
      <c r="BF66" s="73"/>
      <c r="BG66" s="73"/>
      <c r="BH66" s="73"/>
      <c r="BI66" s="73"/>
      <c r="BJ66" s="73"/>
      <c r="BK66" s="73"/>
      <c r="BL66" s="73">
        <v>567.1</v>
      </c>
      <c r="BM66" s="73"/>
      <c r="BN66" s="73"/>
      <c r="BO66" s="73"/>
      <c r="BP66" s="73"/>
      <c r="BQ66" s="73"/>
      <c r="BR66" s="73"/>
      <c r="BS66" s="73"/>
      <c r="BT66" s="73"/>
      <c r="BU66" s="74">
        <v>907</v>
      </c>
      <c r="BV66" s="74"/>
      <c r="BW66" s="74"/>
      <c r="BX66" s="74"/>
      <c r="BY66" s="74"/>
    </row>
    <row r="67" spans="1:77" s="3" customFormat="1" ht="12" customHeight="1" x14ac:dyDescent="0.25">
      <c r="A67" s="3" t="s">
        <v>43</v>
      </c>
      <c r="D67" s="45"/>
      <c r="E67" s="88">
        <v>132</v>
      </c>
      <c r="F67" s="89"/>
      <c r="G67" s="89"/>
      <c r="H67" s="89"/>
      <c r="I67" s="90"/>
      <c r="J67" s="72" t="s">
        <v>43</v>
      </c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>
        <v>200</v>
      </c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>
        <v>0.16</v>
      </c>
      <c r="AT67" s="73"/>
      <c r="AU67" s="73"/>
      <c r="AV67" s="73"/>
      <c r="AW67" s="73"/>
      <c r="AX67" s="73"/>
      <c r="AY67" s="73">
        <v>0.16</v>
      </c>
      <c r="AZ67" s="73"/>
      <c r="BA67" s="73"/>
      <c r="BB67" s="73"/>
      <c r="BC67" s="73"/>
      <c r="BD67" s="73"/>
      <c r="BE67" s="73">
        <v>27.872</v>
      </c>
      <c r="BF67" s="73"/>
      <c r="BG67" s="73"/>
      <c r="BH67" s="73"/>
      <c r="BI67" s="73"/>
      <c r="BJ67" s="73"/>
      <c r="BK67" s="73"/>
      <c r="BL67" s="73">
        <v>109.76</v>
      </c>
      <c r="BM67" s="73"/>
      <c r="BN67" s="73"/>
      <c r="BO67" s="73"/>
      <c r="BP67" s="73"/>
      <c r="BQ67" s="73"/>
      <c r="BR67" s="73"/>
      <c r="BS67" s="73"/>
      <c r="BT67" s="73"/>
      <c r="BU67" s="74">
        <v>132</v>
      </c>
      <c r="BV67" s="74"/>
      <c r="BW67" s="74"/>
      <c r="BX67" s="74"/>
      <c r="BY67" s="74"/>
    </row>
    <row r="68" spans="1:77" s="3" customFormat="1" ht="12" customHeight="1" x14ac:dyDescent="0.25">
      <c r="A68" s="3" t="s">
        <v>11</v>
      </c>
      <c r="D68" s="45"/>
      <c r="E68" s="88">
        <v>194</v>
      </c>
      <c r="F68" s="89"/>
      <c r="G68" s="89"/>
      <c r="H68" s="89"/>
      <c r="I68" s="90"/>
      <c r="J68" s="72" t="s">
        <v>11</v>
      </c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>
        <v>50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>
        <v>3.3</v>
      </c>
      <c r="AT68" s="73"/>
      <c r="AU68" s="73"/>
      <c r="AV68" s="73"/>
      <c r="AW68" s="73"/>
      <c r="AX68" s="73"/>
      <c r="AY68" s="73">
        <v>0.45</v>
      </c>
      <c r="AZ68" s="73"/>
      <c r="BA68" s="73"/>
      <c r="BB68" s="73"/>
      <c r="BC68" s="73"/>
      <c r="BD68" s="73"/>
      <c r="BE68" s="73">
        <v>19</v>
      </c>
      <c r="BF68" s="73"/>
      <c r="BG68" s="73"/>
      <c r="BH68" s="73"/>
      <c r="BI68" s="73"/>
      <c r="BJ68" s="73"/>
      <c r="BK68" s="73"/>
      <c r="BL68" s="73">
        <v>99.5</v>
      </c>
      <c r="BM68" s="73"/>
      <c r="BN68" s="73"/>
      <c r="BO68" s="73"/>
      <c r="BP68" s="73"/>
      <c r="BQ68" s="73"/>
      <c r="BR68" s="73"/>
      <c r="BS68" s="73"/>
      <c r="BT68" s="73"/>
      <c r="BU68" s="74">
        <v>194</v>
      </c>
      <c r="BV68" s="74"/>
      <c r="BW68" s="74"/>
      <c r="BX68" s="74"/>
      <c r="BY68" s="74"/>
    </row>
    <row r="69" spans="1:77" s="3" customFormat="1" ht="12" customHeight="1" x14ac:dyDescent="0.25">
      <c r="A69" s="3" t="s">
        <v>16</v>
      </c>
      <c r="D69" s="45"/>
      <c r="E69" s="88">
        <v>206</v>
      </c>
      <c r="F69" s="89"/>
      <c r="G69" s="89"/>
      <c r="H69" s="89"/>
      <c r="I69" s="90"/>
      <c r="J69" s="72" t="s">
        <v>16</v>
      </c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3">
        <v>50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>
        <v>3.3</v>
      </c>
      <c r="AT69" s="73"/>
      <c r="AU69" s="73"/>
      <c r="AV69" s="73"/>
      <c r="AW69" s="73"/>
      <c r="AX69" s="73"/>
      <c r="AY69" s="73">
        <v>0.6</v>
      </c>
      <c r="AZ69" s="73"/>
      <c r="BA69" s="73"/>
      <c r="BB69" s="73"/>
      <c r="BC69" s="73"/>
      <c r="BD69" s="73"/>
      <c r="BE69" s="73">
        <v>16.7</v>
      </c>
      <c r="BF69" s="73"/>
      <c r="BG69" s="73"/>
      <c r="BH69" s="73"/>
      <c r="BI69" s="73"/>
      <c r="BJ69" s="73"/>
      <c r="BK69" s="73"/>
      <c r="BL69" s="73">
        <v>87</v>
      </c>
      <c r="BM69" s="73"/>
      <c r="BN69" s="73"/>
      <c r="BO69" s="73"/>
      <c r="BP69" s="73"/>
      <c r="BQ69" s="73"/>
      <c r="BR69" s="73"/>
      <c r="BS69" s="73"/>
      <c r="BT69" s="73"/>
      <c r="BU69" s="74">
        <v>206</v>
      </c>
      <c r="BV69" s="74"/>
      <c r="BW69" s="74"/>
      <c r="BX69" s="74"/>
      <c r="BY69" s="74"/>
    </row>
    <row r="70" spans="1:77" s="3" customFormat="1" ht="12" customHeight="1" x14ac:dyDescent="0.25">
      <c r="A70" s="6"/>
      <c r="B70" s="6"/>
      <c r="C70" s="6"/>
      <c r="D70" s="47" t="s">
        <v>117</v>
      </c>
      <c r="E70" s="77"/>
      <c r="F70" s="78"/>
      <c r="G70" s="78"/>
      <c r="H70" s="78"/>
      <c r="I70" s="79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1">
        <f>SUM(AE64:AK69)</f>
        <v>700</v>
      </c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>
        <f>SUM(AS64:AX69)</f>
        <v>24.058000000000003</v>
      </c>
      <c r="AT70" s="81"/>
      <c r="AU70" s="81"/>
      <c r="AV70" s="81"/>
      <c r="AW70" s="81"/>
      <c r="AX70" s="81"/>
      <c r="AY70" s="81">
        <f>SUM(AY64:BD69)</f>
        <v>58.052</v>
      </c>
      <c r="AZ70" s="81"/>
      <c r="BA70" s="81"/>
      <c r="BB70" s="81"/>
      <c r="BC70" s="81"/>
      <c r="BD70" s="81"/>
      <c r="BE70" s="81">
        <f>SUM(BE64:BK69)</f>
        <v>130.26400000000001</v>
      </c>
      <c r="BF70" s="81"/>
      <c r="BG70" s="81"/>
      <c r="BH70" s="81"/>
      <c r="BI70" s="81"/>
      <c r="BJ70" s="81"/>
      <c r="BK70" s="81"/>
      <c r="BL70" s="81">
        <f>SUM(BL64:BT69)</f>
        <v>1144.4100000000001</v>
      </c>
      <c r="BM70" s="81"/>
      <c r="BN70" s="81"/>
      <c r="BO70" s="81"/>
      <c r="BP70" s="81"/>
      <c r="BQ70" s="81"/>
      <c r="BR70" s="81"/>
      <c r="BS70" s="81"/>
      <c r="BT70" s="81"/>
      <c r="BU70" s="74"/>
      <c r="BV70" s="74"/>
      <c r="BW70" s="74"/>
      <c r="BX70" s="74"/>
      <c r="BY70" s="74"/>
    </row>
    <row r="71" spans="1:77" s="3" customFormat="1" ht="12" customHeight="1" x14ac:dyDescent="0.25">
      <c r="A71" s="3" t="s">
        <v>29</v>
      </c>
      <c r="D71" s="45" t="s">
        <v>118</v>
      </c>
      <c r="E71" s="88">
        <v>150</v>
      </c>
      <c r="F71" s="89"/>
      <c r="G71" s="89"/>
      <c r="H71" s="89"/>
      <c r="I71" s="90"/>
      <c r="J71" s="72" t="s">
        <v>143</v>
      </c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3">
        <v>200</v>
      </c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>
        <v>5.8</v>
      </c>
      <c r="AT71" s="73"/>
      <c r="AU71" s="73"/>
      <c r="AV71" s="73"/>
      <c r="AW71" s="73"/>
      <c r="AX71" s="73"/>
      <c r="AY71" s="73">
        <v>5</v>
      </c>
      <c r="AZ71" s="73"/>
      <c r="BA71" s="73"/>
      <c r="BB71" s="73"/>
      <c r="BC71" s="73"/>
      <c r="BD71" s="73"/>
      <c r="BE71" s="73">
        <v>8.4</v>
      </c>
      <c r="BF71" s="73"/>
      <c r="BG71" s="73"/>
      <c r="BH71" s="73"/>
      <c r="BI71" s="73"/>
      <c r="BJ71" s="73"/>
      <c r="BK71" s="73"/>
      <c r="BL71" s="73">
        <v>108</v>
      </c>
      <c r="BM71" s="73"/>
      <c r="BN71" s="73"/>
      <c r="BO71" s="73"/>
      <c r="BP71" s="73"/>
      <c r="BQ71" s="73"/>
      <c r="BR71" s="73"/>
      <c r="BS71" s="73"/>
      <c r="BT71" s="73"/>
      <c r="BU71" s="74" t="s">
        <v>145</v>
      </c>
      <c r="BV71" s="74"/>
      <c r="BW71" s="74"/>
      <c r="BX71" s="74"/>
      <c r="BY71" s="74"/>
    </row>
    <row r="72" spans="1:77" s="3" customFormat="1" ht="12" customHeight="1" x14ac:dyDescent="0.25">
      <c r="A72" s="3" t="s">
        <v>46</v>
      </c>
      <c r="D72" s="45"/>
      <c r="E72" s="88">
        <v>172</v>
      </c>
      <c r="F72" s="89"/>
      <c r="G72" s="89"/>
      <c r="H72" s="89"/>
      <c r="I72" s="90"/>
      <c r="J72" s="72" t="s">
        <v>132</v>
      </c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3">
        <v>120</v>
      </c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>
        <v>48</v>
      </c>
      <c r="AT72" s="73"/>
      <c r="AU72" s="73"/>
      <c r="AV72" s="73"/>
      <c r="AW72" s="73"/>
      <c r="AX72" s="73"/>
      <c r="AY72" s="73">
        <v>48</v>
      </c>
      <c r="AZ72" s="73"/>
      <c r="BA72" s="73"/>
      <c r="BB72" s="73"/>
      <c r="BC72" s="73"/>
      <c r="BD72" s="73"/>
      <c r="BE72" s="73">
        <v>11.76</v>
      </c>
      <c r="BF72" s="73"/>
      <c r="BG72" s="73"/>
      <c r="BH72" s="73"/>
      <c r="BI72" s="73"/>
      <c r="BJ72" s="73"/>
      <c r="BK72" s="73"/>
      <c r="BL72" s="73">
        <v>56.4</v>
      </c>
      <c r="BM72" s="73"/>
      <c r="BN72" s="73"/>
      <c r="BO72" s="73"/>
      <c r="BP72" s="73"/>
      <c r="BQ72" s="73"/>
      <c r="BR72" s="73"/>
      <c r="BS72" s="73"/>
      <c r="BT72" s="73"/>
      <c r="BU72" s="74"/>
      <c r="BV72" s="74"/>
      <c r="BW72" s="74"/>
      <c r="BX72" s="74"/>
      <c r="BY72" s="74"/>
    </row>
    <row r="73" spans="1:77" ht="12" customHeight="1" x14ac:dyDescent="0.25">
      <c r="D73" s="47" t="s">
        <v>119</v>
      </c>
      <c r="E73" s="77"/>
      <c r="F73" s="78"/>
      <c r="G73" s="78"/>
      <c r="H73" s="78"/>
      <c r="I73" s="79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97">
        <f>SUM(AE71:AK72)</f>
        <v>320</v>
      </c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>
        <f>SUM(AS71:AX72)</f>
        <v>53.8</v>
      </c>
      <c r="AT73" s="97"/>
      <c r="AU73" s="97"/>
      <c r="AV73" s="97"/>
      <c r="AW73" s="97"/>
      <c r="AX73" s="97"/>
      <c r="AY73" s="97">
        <f>SUM(AY71:BD72)</f>
        <v>53</v>
      </c>
      <c r="AZ73" s="97"/>
      <c r="BA73" s="97"/>
      <c r="BB73" s="97"/>
      <c r="BC73" s="97"/>
      <c r="BD73" s="97"/>
      <c r="BE73" s="98">
        <f>SUM(BE71:BK72)</f>
        <v>20.16</v>
      </c>
      <c r="BF73" s="99"/>
      <c r="BG73" s="99"/>
      <c r="BH73" s="99"/>
      <c r="BI73" s="99"/>
      <c r="BJ73" s="99"/>
      <c r="BK73" s="100"/>
      <c r="BL73" s="97">
        <f>SUM(BL71:BT72)</f>
        <v>164.4</v>
      </c>
      <c r="BM73" s="97"/>
      <c r="BN73" s="97"/>
      <c r="BO73" s="97"/>
      <c r="BP73" s="97"/>
      <c r="BQ73" s="97"/>
      <c r="BR73" s="97"/>
      <c r="BS73" s="97"/>
      <c r="BT73" s="97"/>
      <c r="BU73" s="74"/>
      <c r="BV73" s="74"/>
      <c r="BW73" s="74"/>
      <c r="BX73" s="74"/>
      <c r="BY73" s="74"/>
    </row>
    <row r="74" spans="1:77" s="7" customFormat="1" ht="12" customHeight="1" x14ac:dyDescent="0.25">
      <c r="D74" s="51" t="s">
        <v>120</v>
      </c>
      <c r="E74" s="82"/>
      <c r="F74" s="83"/>
      <c r="G74" s="83"/>
      <c r="H74" s="83"/>
      <c r="I74" s="84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76">
        <f>AE46+AE51+AE60+AE63+AE70+AE73</f>
        <v>3180</v>
      </c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>
        <f>AS46+AS51+AS60+AS63+AS70+AS73</f>
        <v>226.97814</v>
      </c>
      <c r="AT74" s="76"/>
      <c r="AU74" s="76"/>
      <c r="AV74" s="76"/>
      <c r="AW74" s="76"/>
      <c r="AX74" s="76"/>
      <c r="AY74" s="76">
        <f>AY46+AY51+AY60+AY63+AY70+AY73</f>
        <v>249.95124999999999</v>
      </c>
      <c r="AZ74" s="76"/>
      <c r="BA74" s="76"/>
      <c r="BB74" s="76"/>
      <c r="BC74" s="76"/>
      <c r="BD74" s="76"/>
      <c r="BE74" s="76">
        <f>BE46+BE51+BE60+BE63+BE70+BE73</f>
        <v>433.18385000000006</v>
      </c>
      <c r="BF74" s="76"/>
      <c r="BG74" s="76"/>
      <c r="BH74" s="76"/>
      <c r="BI74" s="76"/>
      <c r="BJ74" s="76"/>
      <c r="BK74" s="76"/>
      <c r="BL74" s="76">
        <f>BL46+BL51+BL60+BL63+BL70+BL73</f>
        <v>3805.65</v>
      </c>
      <c r="BM74" s="76"/>
      <c r="BN74" s="76"/>
      <c r="BO74" s="76"/>
      <c r="BP74" s="76"/>
      <c r="BQ74" s="76"/>
      <c r="BR74" s="76"/>
      <c r="BS74" s="76"/>
      <c r="BT74" s="76"/>
      <c r="BU74" s="75"/>
      <c r="BV74" s="75"/>
      <c r="BW74" s="75"/>
      <c r="BX74" s="75"/>
      <c r="BY74" s="75"/>
    </row>
    <row r="75" spans="1:77" ht="12" customHeight="1" x14ac:dyDescent="0.25">
      <c r="D75" s="52"/>
      <c r="E75" s="25"/>
      <c r="F75" s="26"/>
      <c r="G75" s="26"/>
      <c r="H75" s="26"/>
      <c r="I75" s="27"/>
      <c r="J75" s="28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30"/>
      <c r="AE75" s="31"/>
      <c r="AF75" s="32"/>
      <c r="AG75" s="32"/>
      <c r="AH75" s="32"/>
      <c r="AI75" s="32"/>
      <c r="AJ75" s="32"/>
      <c r="AK75" s="33"/>
      <c r="AL75" s="31"/>
      <c r="AM75" s="32"/>
      <c r="AN75" s="32"/>
      <c r="AO75" s="32"/>
      <c r="AP75" s="32"/>
      <c r="AQ75" s="32"/>
      <c r="AR75" s="33"/>
      <c r="AS75" s="34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6"/>
      <c r="BU75" s="37"/>
      <c r="BV75" s="12"/>
      <c r="BW75" s="12"/>
      <c r="BX75" s="12"/>
      <c r="BY75" s="13"/>
    </row>
    <row r="76" spans="1:77" s="2" customFormat="1" ht="12" customHeight="1" x14ac:dyDescent="0.2">
      <c r="D76" s="38" t="s">
        <v>108</v>
      </c>
      <c r="E76" s="91" t="s">
        <v>0</v>
      </c>
      <c r="F76" s="92"/>
      <c r="G76" s="92"/>
      <c r="H76" s="92"/>
      <c r="I76" s="93"/>
      <c r="J76" s="91" t="s">
        <v>1</v>
      </c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3"/>
      <c r="AE76" s="125" t="s">
        <v>2</v>
      </c>
      <c r="AF76" s="126"/>
      <c r="AG76" s="126"/>
      <c r="AH76" s="126"/>
      <c r="AI76" s="126"/>
      <c r="AJ76" s="126"/>
      <c r="AK76" s="127"/>
      <c r="AL76" s="39" t="s">
        <v>3</v>
      </c>
      <c r="AM76" s="40"/>
      <c r="AN76" s="40"/>
      <c r="AO76" s="40"/>
      <c r="AP76" s="40"/>
      <c r="AQ76" s="40"/>
      <c r="AR76" s="41"/>
      <c r="AS76" s="101" t="s">
        <v>4</v>
      </c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3"/>
      <c r="BU76" s="91" t="s">
        <v>0</v>
      </c>
      <c r="BV76" s="92"/>
      <c r="BW76" s="92"/>
      <c r="BX76" s="92"/>
      <c r="BY76" s="93"/>
    </row>
    <row r="77" spans="1:77" s="2" customFormat="1" ht="12" customHeight="1" x14ac:dyDescent="0.2">
      <c r="D77" s="18" t="s">
        <v>124</v>
      </c>
      <c r="E77" s="19"/>
      <c r="F77" s="20"/>
      <c r="G77" s="20"/>
      <c r="H77" s="20"/>
      <c r="I77" s="21"/>
      <c r="J77" s="1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1"/>
      <c r="AE77" s="22"/>
      <c r="AF77" s="23"/>
      <c r="AG77" s="23"/>
      <c r="AH77" s="23"/>
      <c r="AI77" s="23"/>
      <c r="AJ77" s="23"/>
      <c r="AK77" s="24"/>
      <c r="AL77" s="22"/>
      <c r="AM77" s="23"/>
      <c r="AN77" s="23"/>
      <c r="AO77" s="23"/>
      <c r="AP77" s="23"/>
      <c r="AQ77" s="23"/>
      <c r="AR77" s="24"/>
      <c r="AS77" s="101" t="s">
        <v>5</v>
      </c>
      <c r="AT77" s="102"/>
      <c r="AU77" s="102"/>
      <c r="AV77" s="102"/>
      <c r="AW77" s="102"/>
      <c r="AX77" s="103"/>
      <c r="AY77" s="101" t="s">
        <v>6</v>
      </c>
      <c r="AZ77" s="102"/>
      <c r="BA77" s="102"/>
      <c r="BB77" s="102"/>
      <c r="BC77" s="102"/>
      <c r="BD77" s="103"/>
      <c r="BE77" s="101" t="s">
        <v>7</v>
      </c>
      <c r="BF77" s="102"/>
      <c r="BG77" s="102"/>
      <c r="BH77" s="102"/>
      <c r="BI77" s="102"/>
      <c r="BJ77" s="102"/>
      <c r="BK77" s="103"/>
      <c r="BL77" s="101" t="s">
        <v>8</v>
      </c>
      <c r="BM77" s="102"/>
      <c r="BN77" s="102"/>
      <c r="BO77" s="102"/>
      <c r="BP77" s="102"/>
      <c r="BQ77" s="102"/>
      <c r="BR77" s="102"/>
      <c r="BS77" s="102"/>
      <c r="BT77" s="103"/>
      <c r="BU77" s="19"/>
      <c r="BV77" s="20"/>
      <c r="BW77" s="20"/>
      <c r="BX77" s="20"/>
      <c r="BY77" s="21"/>
    </row>
    <row r="78" spans="1:77" s="3" customFormat="1" ht="12" customHeight="1" x14ac:dyDescent="0.25">
      <c r="A78" s="3" t="s">
        <v>47</v>
      </c>
      <c r="D78" s="45" t="s">
        <v>110</v>
      </c>
      <c r="E78" s="88">
        <v>902</v>
      </c>
      <c r="F78" s="89"/>
      <c r="G78" s="89"/>
      <c r="H78" s="89"/>
      <c r="I78" s="90"/>
      <c r="J78" s="72" t="s">
        <v>155</v>
      </c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3">
        <v>200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>
        <v>2.3542200000000002</v>
      </c>
      <c r="AT78" s="73"/>
      <c r="AU78" s="73"/>
      <c r="AV78" s="73"/>
      <c r="AW78" s="73"/>
      <c r="AX78" s="73"/>
      <c r="AY78" s="73">
        <v>8.4148300000000003</v>
      </c>
      <c r="AZ78" s="73"/>
      <c r="BA78" s="73"/>
      <c r="BB78" s="73"/>
      <c r="BC78" s="73"/>
      <c r="BD78" s="73"/>
      <c r="BE78" s="73">
        <v>35.509700000000002</v>
      </c>
      <c r="BF78" s="73"/>
      <c r="BG78" s="73"/>
      <c r="BH78" s="73"/>
      <c r="BI78" s="73"/>
      <c r="BJ78" s="73"/>
      <c r="BK78" s="73"/>
      <c r="BL78" s="73">
        <v>202.77</v>
      </c>
      <c r="BM78" s="73"/>
      <c r="BN78" s="73"/>
      <c r="BO78" s="73"/>
      <c r="BP78" s="73"/>
      <c r="BQ78" s="73"/>
      <c r="BR78" s="73"/>
      <c r="BS78" s="73"/>
      <c r="BT78" s="73"/>
      <c r="BU78" s="74">
        <v>248</v>
      </c>
      <c r="BV78" s="74"/>
      <c r="BW78" s="74"/>
      <c r="BX78" s="74"/>
      <c r="BY78" s="74"/>
    </row>
    <row r="79" spans="1:77" s="3" customFormat="1" ht="12" customHeight="1" x14ac:dyDescent="0.25">
      <c r="A79" s="3" t="s">
        <v>23</v>
      </c>
      <c r="D79" s="45"/>
      <c r="E79" s="88">
        <v>167</v>
      </c>
      <c r="F79" s="89"/>
      <c r="G79" s="89"/>
      <c r="H79" s="89"/>
      <c r="I79" s="90"/>
      <c r="J79" s="95" t="s">
        <v>82</v>
      </c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73">
        <v>80</v>
      </c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>
        <v>0.12</v>
      </c>
      <c r="AT79" s="73"/>
      <c r="AU79" s="73"/>
      <c r="AV79" s="73"/>
      <c r="AW79" s="73"/>
      <c r="AX79" s="73"/>
      <c r="AY79" s="73">
        <v>10.88</v>
      </c>
      <c r="AZ79" s="73"/>
      <c r="BA79" s="73"/>
      <c r="BB79" s="73"/>
      <c r="BC79" s="73"/>
      <c r="BD79" s="73"/>
      <c r="BE79" s="73">
        <v>0.19500000000000001</v>
      </c>
      <c r="BF79" s="73"/>
      <c r="BG79" s="73"/>
      <c r="BH79" s="73"/>
      <c r="BI79" s="73"/>
      <c r="BJ79" s="73"/>
      <c r="BK79" s="73"/>
      <c r="BL79" s="73">
        <v>99.15</v>
      </c>
      <c r="BM79" s="73"/>
      <c r="BN79" s="73"/>
      <c r="BO79" s="73"/>
      <c r="BP79" s="73"/>
      <c r="BQ79" s="73"/>
      <c r="BR79" s="73"/>
      <c r="BS79" s="73"/>
      <c r="BT79" s="73"/>
      <c r="BU79" s="74" t="s">
        <v>83</v>
      </c>
      <c r="BV79" s="74"/>
      <c r="BW79" s="74"/>
      <c r="BX79" s="74"/>
      <c r="BY79" s="74"/>
    </row>
    <row r="80" spans="1:77" s="3" customFormat="1" ht="12" customHeight="1" x14ac:dyDescent="0.25">
      <c r="A80" s="3" t="s">
        <v>11</v>
      </c>
      <c r="D80" s="45"/>
      <c r="E80" s="88">
        <v>194</v>
      </c>
      <c r="F80" s="89"/>
      <c r="G80" s="89"/>
      <c r="H80" s="89"/>
      <c r="I80" s="90"/>
      <c r="J80" s="110" t="s">
        <v>139</v>
      </c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2"/>
      <c r="AE80" s="113">
        <v>50</v>
      </c>
      <c r="AF80" s="114"/>
      <c r="AG80" s="114"/>
      <c r="AH80" s="114"/>
      <c r="AI80" s="114"/>
      <c r="AJ80" s="114"/>
      <c r="AK80" s="115"/>
      <c r="AL80" s="113"/>
      <c r="AM80" s="114"/>
      <c r="AN80" s="114"/>
      <c r="AO80" s="114"/>
      <c r="AP80" s="114"/>
      <c r="AQ80" s="114"/>
      <c r="AR80" s="115"/>
      <c r="AS80" s="113">
        <v>3.75</v>
      </c>
      <c r="AT80" s="114"/>
      <c r="AU80" s="114"/>
      <c r="AV80" s="114"/>
      <c r="AW80" s="114"/>
      <c r="AX80" s="115"/>
      <c r="AY80" s="113">
        <v>1.45</v>
      </c>
      <c r="AZ80" s="114"/>
      <c r="BA80" s="114"/>
      <c r="BB80" s="114"/>
      <c r="BC80" s="114"/>
      <c r="BD80" s="115"/>
      <c r="BE80" s="113">
        <v>25.7</v>
      </c>
      <c r="BF80" s="114"/>
      <c r="BG80" s="114"/>
      <c r="BH80" s="114"/>
      <c r="BI80" s="114"/>
      <c r="BJ80" s="114"/>
      <c r="BK80" s="115"/>
      <c r="BL80" s="113">
        <v>131</v>
      </c>
      <c r="BM80" s="114"/>
      <c r="BN80" s="114"/>
      <c r="BO80" s="114"/>
      <c r="BP80" s="114"/>
      <c r="BQ80" s="114"/>
      <c r="BR80" s="114"/>
      <c r="BS80" s="114"/>
      <c r="BT80" s="115"/>
      <c r="BU80" s="74">
        <v>224</v>
      </c>
      <c r="BV80" s="74"/>
      <c r="BW80" s="74"/>
      <c r="BX80" s="74"/>
      <c r="BY80" s="74"/>
    </row>
    <row r="81" spans="1:77" s="3" customFormat="1" ht="12" customHeight="1" x14ac:dyDescent="0.25">
      <c r="A81" s="3" t="s">
        <v>12</v>
      </c>
      <c r="D81" s="45"/>
      <c r="E81" s="88">
        <v>942</v>
      </c>
      <c r="F81" s="89"/>
      <c r="G81" s="89"/>
      <c r="H81" s="89"/>
      <c r="I81" s="90"/>
      <c r="J81" s="72" t="s">
        <v>12</v>
      </c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3">
        <v>200</v>
      </c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>
        <v>6.2</v>
      </c>
      <c r="AT81" s="73"/>
      <c r="AU81" s="73"/>
      <c r="AV81" s="73"/>
      <c r="AW81" s="73"/>
      <c r="AX81" s="73"/>
      <c r="AY81" s="73">
        <v>6.2</v>
      </c>
      <c r="AZ81" s="73"/>
      <c r="BA81" s="73"/>
      <c r="BB81" s="73"/>
      <c r="BC81" s="73"/>
      <c r="BD81" s="73"/>
      <c r="BE81" s="73">
        <v>25.34</v>
      </c>
      <c r="BF81" s="73"/>
      <c r="BG81" s="73"/>
      <c r="BH81" s="73"/>
      <c r="BI81" s="73"/>
      <c r="BJ81" s="73"/>
      <c r="BK81" s="73"/>
      <c r="BL81" s="73">
        <v>181.18</v>
      </c>
      <c r="BM81" s="73"/>
      <c r="BN81" s="73"/>
      <c r="BO81" s="73"/>
      <c r="BP81" s="73"/>
      <c r="BQ81" s="73"/>
      <c r="BR81" s="73"/>
      <c r="BS81" s="73"/>
      <c r="BT81" s="73"/>
      <c r="BU81" s="74">
        <v>942</v>
      </c>
      <c r="BV81" s="74"/>
      <c r="BW81" s="74"/>
      <c r="BX81" s="74"/>
      <c r="BY81" s="74"/>
    </row>
    <row r="82" spans="1:77" s="3" customFormat="1" ht="12" hidden="1" customHeight="1" x14ac:dyDescent="0.25">
      <c r="A82" s="3" t="s">
        <v>24</v>
      </c>
      <c r="D82" s="45"/>
      <c r="E82" s="88" t="s">
        <v>25</v>
      </c>
      <c r="F82" s="89"/>
      <c r="G82" s="89"/>
      <c r="H82" s="89"/>
      <c r="I82" s="90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4"/>
      <c r="BV82" s="74"/>
      <c r="BW82" s="74"/>
      <c r="BX82" s="74"/>
      <c r="BY82" s="74"/>
    </row>
    <row r="83" spans="1:77" s="3" customFormat="1" ht="12" customHeight="1" x14ac:dyDescent="0.25">
      <c r="A83" s="6"/>
      <c r="B83" s="6"/>
      <c r="C83" s="6"/>
      <c r="D83" s="47" t="s">
        <v>111</v>
      </c>
      <c r="E83" s="77"/>
      <c r="F83" s="78"/>
      <c r="G83" s="78"/>
      <c r="H83" s="78"/>
      <c r="I83" s="79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1">
        <f>SUM(AE78:AK82)</f>
        <v>530</v>
      </c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>
        <f>SUM(AS78:AX82)</f>
        <v>12.424220000000002</v>
      </c>
      <c r="AT83" s="81"/>
      <c r="AU83" s="81"/>
      <c r="AV83" s="81"/>
      <c r="AW83" s="81"/>
      <c r="AX83" s="81"/>
      <c r="AY83" s="81">
        <f>SUM(AY78:BD82)</f>
        <v>26.94483</v>
      </c>
      <c r="AZ83" s="81"/>
      <c r="BA83" s="81"/>
      <c r="BB83" s="81"/>
      <c r="BC83" s="81"/>
      <c r="BD83" s="81"/>
      <c r="BE83" s="81">
        <f>SUM(BE78:BK82)</f>
        <v>86.744700000000009</v>
      </c>
      <c r="BF83" s="81"/>
      <c r="BG83" s="81"/>
      <c r="BH83" s="81"/>
      <c r="BI83" s="81"/>
      <c r="BJ83" s="81"/>
      <c r="BK83" s="81"/>
      <c r="BL83" s="81">
        <f>SUM(BL78:BT82)</f>
        <v>614.1</v>
      </c>
      <c r="BM83" s="81"/>
      <c r="BN83" s="81"/>
      <c r="BO83" s="81"/>
      <c r="BP83" s="81"/>
      <c r="BQ83" s="81"/>
      <c r="BR83" s="81"/>
      <c r="BS83" s="81"/>
      <c r="BT83" s="81"/>
      <c r="BU83" s="74"/>
      <c r="BV83" s="74"/>
      <c r="BW83" s="74"/>
      <c r="BX83" s="74"/>
      <c r="BY83" s="74"/>
    </row>
    <row r="84" spans="1:77" s="3" customFormat="1" ht="12" customHeight="1" x14ac:dyDescent="0.25">
      <c r="A84" s="3" t="s">
        <v>48</v>
      </c>
      <c r="D84" s="45" t="s">
        <v>125</v>
      </c>
      <c r="E84" s="88">
        <v>32</v>
      </c>
      <c r="F84" s="89"/>
      <c r="G84" s="89"/>
      <c r="H84" s="89"/>
      <c r="I84" s="90"/>
      <c r="J84" s="72" t="s">
        <v>177</v>
      </c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3">
        <v>120</v>
      </c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>
        <v>5.08</v>
      </c>
      <c r="AT84" s="73"/>
      <c r="AU84" s="73"/>
      <c r="AV84" s="73"/>
      <c r="AW84" s="73"/>
      <c r="AX84" s="73"/>
      <c r="AY84" s="73">
        <v>4.5999999999999996</v>
      </c>
      <c r="AZ84" s="73"/>
      <c r="BA84" s="73"/>
      <c r="BB84" s="73"/>
      <c r="BC84" s="73"/>
      <c r="BD84" s="73"/>
      <c r="BE84" s="73">
        <v>0.28000000000000003</v>
      </c>
      <c r="BF84" s="73"/>
      <c r="BG84" s="73"/>
      <c r="BH84" s="73"/>
      <c r="BI84" s="73"/>
      <c r="BJ84" s="73"/>
      <c r="BK84" s="73"/>
      <c r="BL84" s="73">
        <v>62.8</v>
      </c>
      <c r="BM84" s="73"/>
      <c r="BN84" s="73"/>
      <c r="BO84" s="73"/>
      <c r="BP84" s="73"/>
      <c r="BQ84" s="73"/>
      <c r="BR84" s="73"/>
      <c r="BS84" s="73"/>
      <c r="BT84" s="73"/>
      <c r="BU84" s="74">
        <v>32</v>
      </c>
      <c r="BV84" s="74"/>
      <c r="BW84" s="74"/>
      <c r="BX84" s="74"/>
      <c r="BY84" s="74"/>
    </row>
    <row r="85" spans="1:77" s="3" customFormat="1" ht="12" customHeight="1" x14ac:dyDescent="0.25">
      <c r="A85" s="3" t="s">
        <v>11</v>
      </c>
      <c r="D85" s="45"/>
      <c r="E85" s="88">
        <v>194</v>
      </c>
      <c r="F85" s="89"/>
      <c r="G85" s="89"/>
      <c r="H85" s="89"/>
      <c r="I85" s="90"/>
      <c r="J85" s="110" t="s">
        <v>139</v>
      </c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2"/>
      <c r="AE85" s="113">
        <v>50</v>
      </c>
      <c r="AF85" s="114"/>
      <c r="AG85" s="114"/>
      <c r="AH85" s="114"/>
      <c r="AI85" s="114"/>
      <c r="AJ85" s="114"/>
      <c r="AK85" s="115"/>
      <c r="AL85" s="113"/>
      <c r="AM85" s="114"/>
      <c r="AN85" s="114"/>
      <c r="AO85" s="114"/>
      <c r="AP85" s="114"/>
      <c r="AQ85" s="114"/>
      <c r="AR85" s="115"/>
      <c r="AS85" s="113">
        <v>3.75</v>
      </c>
      <c r="AT85" s="114"/>
      <c r="AU85" s="114"/>
      <c r="AV85" s="114"/>
      <c r="AW85" s="114"/>
      <c r="AX85" s="115"/>
      <c r="AY85" s="113">
        <v>1.45</v>
      </c>
      <c r="AZ85" s="114"/>
      <c r="BA85" s="114"/>
      <c r="BB85" s="114"/>
      <c r="BC85" s="114"/>
      <c r="BD85" s="115"/>
      <c r="BE85" s="113">
        <v>25.7</v>
      </c>
      <c r="BF85" s="114"/>
      <c r="BG85" s="114"/>
      <c r="BH85" s="114"/>
      <c r="BI85" s="114"/>
      <c r="BJ85" s="114"/>
      <c r="BK85" s="115"/>
      <c r="BL85" s="113">
        <v>131</v>
      </c>
      <c r="BM85" s="114"/>
      <c r="BN85" s="114"/>
      <c r="BO85" s="114"/>
      <c r="BP85" s="114"/>
      <c r="BQ85" s="114"/>
      <c r="BR85" s="114"/>
      <c r="BS85" s="114"/>
      <c r="BT85" s="115"/>
      <c r="BU85" s="74">
        <v>224</v>
      </c>
      <c r="BV85" s="74"/>
      <c r="BW85" s="74"/>
      <c r="BX85" s="74"/>
      <c r="BY85" s="74"/>
    </row>
    <row r="86" spans="1:77" s="67" customFormat="1" ht="12" customHeight="1" x14ac:dyDescent="0.25">
      <c r="D86" s="45"/>
      <c r="E86" s="61"/>
      <c r="F86" s="62"/>
      <c r="G86" s="62"/>
      <c r="H86" s="62"/>
      <c r="I86" s="63"/>
      <c r="J86" s="72" t="s">
        <v>23</v>
      </c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3">
        <v>15</v>
      </c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>
        <v>0.12</v>
      </c>
      <c r="AT86" s="73"/>
      <c r="AU86" s="73"/>
      <c r="AV86" s="73"/>
      <c r="AW86" s="73"/>
      <c r="AX86" s="73"/>
      <c r="AY86" s="73">
        <v>10.88</v>
      </c>
      <c r="AZ86" s="73"/>
      <c r="BA86" s="73"/>
      <c r="BB86" s="73"/>
      <c r="BC86" s="73"/>
      <c r="BD86" s="73"/>
      <c r="BE86" s="73">
        <v>0.19500000000000001</v>
      </c>
      <c r="BF86" s="73"/>
      <c r="BG86" s="73"/>
      <c r="BH86" s="73"/>
      <c r="BI86" s="73"/>
      <c r="BJ86" s="73"/>
      <c r="BK86" s="73"/>
      <c r="BL86" s="73">
        <v>99.15</v>
      </c>
      <c r="BM86" s="73"/>
      <c r="BN86" s="73"/>
      <c r="BO86" s="73"/>
      <c r="BP86" s="73"/>
      <c r="BQ86" s="73"/>
      <c r="BR86" s="73"/>
      <c r="BS86" s="73"/>
      <c r="BT86" s="73"/>
      <c r="BU86" s="74">
        <v>167</v>
      </c>
      <c r="BV86" s="74"/>
      <c r="BW86" s="74"/>
      <c r="BX86" s="74"/>
      <c r="BY86" s="74"/>
    </row>
    <row r="87" spans="1:77" s="3" customFormat="1" ht="12" customHeight="1" x14ac:dyDescent="0.25">
      <c r="A87" s="3" t="s">
        <v>49</v>
      </c>
      <c r="D87" s="45"/>
      <c r="E87" s="88">
        <v>945</v>
      </c>
      <c r="F87" s="89"/>
      <c r="G87" s="89"/>
      <c r="H87" s="89"/>
      <c r="I87" s="90"/>
      <c r="J87" s="72" t="s">
        <v>49</v>
      </c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3">
        <v>200</v>
      </c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>
        <v>3.46</v>
      </c>
      <c r="AT87" s="73"/>
      <c r="AU87" s="73"/>
      <c r="AV87" s="73"/>
      <c r="AW87" s="73"/>
      <c r="AX87" s="73"/>
      <c r="AY87" s="73">
        <v>3.78</v>
      </c>
      <c r="AZ87" s="73"/>
      <c r="BA87" s="73"/>
      <c r="BB87" s="73"/>
      <c r="BC87" s="73"/>
      <c r="BD87" s="73"/>
      <c r="BE87" s="73">
        <v>15.28</v>
      </c>
      <c r="BF87" s="73"/>
      <c r="BG87" s="73"/>
      <c r="BH87" s="73"/>
      <c r="BI87" s="73"/>
      <c r="BJ87" s="73"/>
      <c r="BK87" s="73"/>
      <c r="BL87" s="73">
        <v>107.82</v>
      </c>
      <c r="BM87" s="73"/>
      <c r="BN87" s="73"/>
      <c r="BO87" s="73"/>
      <c r="BP87" s="73"/>
      <c r="BQ87" s="73"/>
      <c r="BR87" s="73"/>
      <c r="BS87" s="73"/>
      <c r="BT87" s="73"/>
      <c r="BU87" s="74">
        <v>945</v>
      </c>
      <c r="BV87" s="74"/>
      <c r="BW87" s="74"/>
      <c r="BX87" s="74"/>
      <c r="BY87" s="74"/>
    </row>
    <row r="88" spans="1:77" s="3" customFormat="1" ht="12" customHeight="1" x14ac:dyDescent="0.25">
      <c r="A88" s="6"/>
      <c r="B88" s="6"/>
      <c r="C88" s="6"/>
      <c r="D88" s="47" t="s">
        <v>123</v>
      </c>
      <c r="E88" s="77"/>
      <c r="F88" s="78"/>
      <c r="G88" s="78"/>
      <c r="H88" s="78"/>
      <c r="I88" s="79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1">
        <f>SUM(AE84:AK87)</f>
        <v>385</v>
      </c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>
        <f>SUM(AS84:AX87)</f>
        <v>12.41</v>
      </c>
      <c r="AT88" s="81"/>
      <c r="AU88" s="81"/>
      <c r="AV88" s="81"/>
      <c r="AW88" s="81"/>
      <c r="AX88" s="81"/>
      <c r="AY88" s="81">
        <f>SUM(AY84:BD87)</f>
        <v>20.71</v>
      </c>
      <c r="AZ88" s="81"/>
      <c r="BA88" s="81"/>
      <c r="BB88" s="81"/>
      <c r="BC88" s="81"/>
      <c r="BD88" s="81"/>
      <c r="BE88" s="81">
        <f>SUM(BE84:BK87)</f>
        <v>41.454999999999998</v>
      </c>
      <c r="BF88" s="81"/>
      <c r="BG88" s="81"/>
      <c r="BH88" s="81"/>
      <c r="BI88" s="81"/>
      <c r="BJ88" s="81"/>
      <c r="BK88" s="81"/>
      <c r="BL88" s="81">
        <f>SUM(BL84:BT87)</f>
        <v>400.77000000000004</v>
      </c>
      <c r="BM88" s="81"/>
      <c r="BN88" s="81"/>
      <c r="BO88" s="81"/>
      <c r="BP88" s="81"/>
      <c r="BQ88" s="81"/>
      <c r="BR88" s="81"/>
      <c r="BS88" s="81"/>
      <c r="BT88" s="81"/>
      <c r="BU88" s="74"/>
      <c r="BV88" s="74"/>
      <c r="BW88" s="74"/>
      <c r="BX88" s="74"/>
      <c r="BY88" s="74"/>
    </row>
    <row r="89" spans="1:77" s="3" customFormat="1" ht="12" customHeight="1" x14ac:dyDescent="0.25">
      <c r="A89" s="3" t="s">
        <v>51</v>
      </c>
      <c r="D89" s="45" t="s">
        <v>112</v>
      </c>
      <c r="E89" s="88">
        <v>171</v>
      </c>
      <c r="F89" s="89"/>
      <c r="G89" s="89"/>
      <c r="H89" s="89"/>
      <c r="I89" s="90"/>
      <c r="J89" s="72" t="s">
        <v>187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3">
        <v>100</v>
      </c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>
        <v>1.57</v>
      </c>
      <c r="AT89" s="73"/>
      <c r="AU89" s="73"/>
      <c r="AV89" s="73"/>
      <c r="AW89" s="73"/>
      <c r="AX89" s="73"/>
      <c r="AY89" s="73">
        <v>5.16</v>
      </c>
      <c r="AZ89" s="73"/>
      <c r="BA89" s="73"/>
      <c r="BB89" s="73"/>
      <c r="BC89" s="73"/>
      <c r="BD89" s="73"/>
      <c r="BE89" s="73">
        <v>8.14</v>
      </c>
      <c r="BF89" s="73"/>
      <c r="BG89" s="73"/>
      <c r="BH89" s="73"/>
      <c r="BI89" s="73"/>
      <c r="BJ89" s="73"/>
      <c r="BK89" s="73"/>
      <c r="BL89" s="73">
        <v>86.23</v>
      </c>
      <c r="BM89" s="73"/>
      <c r="BN89" s="73"/>
      <c r="BO89" s="73"/>
      <c r="BP89" s="73"/>
      <c r="BQ89" s="73"/>
      <c r="BR89" s="73"/>
      <c r="BS89" s="73"/>
      <c r="BT89" s="73"/>
      <c r="BU89" s="74">
        <v>924</v>
      </c>
      <c r="BV89" s="74"/>
      <c r="BW89" s="74"/>
      <c r="BX89" s="74"/>
      <c r="BY89" s="74"/>
    </row>
    <row r="90" spans="1:77" s="3" customFormat="1" ht="12" customHeight="1" x14ac:dyDescent="0.25">
      <c r="A90" s="3" t="s">
        <v>52</v>
      </c>
      <c r="D90" s="45"/>
      <c r="E90" s="88">
        <v>837</v>
      </c>
      <c r="F90" s="89"/>
      <c r="G90" s="89"/>
      <c r="H90" s="89"/>
      <c r="I90" s="90"/>
      <c r="J90" s="72" t="s">
        <v>52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3">
        <v>250</v>
      </c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>
        <v>1.8049999999999999</v>
      </c>
      <c r="AT90" s="73"/>
      <c r="AU90" s="73"/>
      <c r="AV90" s="73"/>
      <c r="AW90" s="73"/>
      <c r="AX90" s="73"/>
      <c r="AY90" s="73">
        <v>4.2949999999999999</v>
      </c>
      <c r="AZ90" s="73"/>
      <c r="BA90" s="73"/>
      <c r="BB90" s="73"/>
      <c r="BC90" s="73"/>
      <c r="BD90" s="73"/>
      <c r="BE90" s="73">
        <v>9.49</v>
      </c>
      <c r="BF90" s="73"/>
      <c r="BG90" s="73"/>
      <c r="BH90" s="73"/>
      <c r="BI90" s="73"/>
      <c r="BJ90" s="73"/>
      <c r="BK90" s="73"/>
      <c r="BL90" s="73">
        <v>84.4</v>
      </c>
      <c r="BM90" s="73"/>
      <c r="BN90" s="73"/>
      <c r="BO90" s="73"/>
      <c r="BP90" s="73"/>
      <c r="BQ90" s="73"/>
      <c r="BR90" s="73"/>
      <c r="BS90" s="73"/>
      <c r="BT90" s="73"/>
      <c r="BU90" s="74">
        <v>837</v>
      </c>
      <c r="BV90" s="74"/>
      <c r="BW90" s="74"/>
      <c r="BX90" s="74"/>
      <c r="BY90" s="74"/>
    </row>
    <row r="91" spans="1:77" s="3" customFormat="1" ht="12" customHeight="1" x14ac:dyDescent="0.25">
      <c r="A91" s="3" t="s">
        <v>50</v>
      </c>
      <c r="D91" s="45"/>
      <c r="E91" s="88">
        <v>60</v>
      </c>
      <c r="F91" s="89"/>
      <c r="G91" s="89"/>
      <c r="H91" s="89"/>
      <c r="I91" s="90"/>
      <c r="J91" s="72" t="s">
        <v>188</v>
      </c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3">
        <v>100</v>
      </c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>
        <v>14.13</v>
      </c>
      <c r="AT91" s="73"/>
      <c r="AU91" s="73"/>
      <c r="AV91" s="73"/>
      <c r="AW91" s="73"/>
      <c r="AX91" s="73"/>
      <c r="AY91" s="73">
        <v>18.03</v>
      </c>
      <c r="AZ91" s="73"/>
      <c r="BA91" s="73"/>
      <c r="BB91" s="73"/>
      <c r="BC91" s="73"/>
      <c r="BD91" s="73"/>
      <c r="BE91" s="73">
        <v>14.41</v>
      </c>
      <c r="BF91" s="73"/>
      <c r="BG91" s="73"/>
      <c r="BH91" s="73"/>
      <c r="BI91" s="73"/>
      <c r="BJ91" s="73"/>
      <c r="BK91" s="73"/>
      <c r="BL91" s="73">
        <v>277.17</v>
      </c>
      <c r="BM91" s="73"/>
      <c r="BN91" s="73"/>
      <c r="BO91" s="73"/>
      <c r="BP91" s="73"/>
      <c r="BQ91" s="73"/>
      <c r="BR91" s="73"/>
      <c r="BS91" s="73"/>
      <c r="BT91" s="73"/>
      <c r="BU91" s="74" t="s">
        <v>154</v>
      </c>
      <c r="BV91" s="74"/>
      <c r="BW91" s="74"/>
      <c r="BX91" s="74"/>
      <c r="BY91" s="74"/>
    </row>
    <row r="92" spans="1:77" s="67" customFormat="1" ht="12" customHeight="1" x14ac:dyDescent="0.25">
      <c r="D92" s="45"/>
      <c r="E92" s="64"/>
      <c r="F92" s="65"/>
      <c r="G92" s="65"/>
      <c r="H92" s="65"/>
      <c r="I92" s="66"/>
      <c r="J92" s="72" t="s">
        <v>15</v>
      </c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3">
        <v>200</v>
      </c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>
        <v>0.91</v>
      </c>
      <c r="AT92" s="73"/>
      <c r="AU92" s="73"/>
      <c r="AV92" s="73"/>
      <c r="AW92" s="73"/>
      <c r="AX92" s="73"/>
      <c r="AY92" s="73">
        <v>4.59</v>
      </c>
      <c r="AZ92" s="73"/>
      <c r="BA92" s="73"/>
      <c r="BB92" s="73"/>
      <c r="BC92" s="73"/>
      <c r="BD92" s="73"/>
      <c r="BE92" s="73">
        <v>1.5</v>
      </c>
      <c r="BF92" s="73"/>
      <c r="BG92" s="73"/>
      <c r="BH92" s="73"/>
      <c r="BI92" s="73"/>
      <c r="BJ92" s="73"/>
      <c r="BK92" s="73"/>
      <c r="BL92" s="73">
        <v>51.18</v>
      </c>
      <c r="BM92" s="73"/>
      <c r="BN92" s="73"/>
      <c r="BO92" s="73"/>
      <c r="BP92" s="73"/>
      <c r="BQ92" s="73"/>
      <c r="BR92" s="73"/>
      <c r="BS92" s="73"/>
      <c r="BT92" s="73"/>
      <c r="BU92" s="74">
        <v>910</v>
      </c>
      <c r="BV92" s="74"/>
      <c r="BW92" s="74"/>
      <c r="BX92" s="74"/>
      <c r="BY92" s="74"/>
    </row>
    <row r="93" spans="1:77" s="3" customFormat="1" ht="12" customHeight="1" x14ac:dyDescent="0.25">
      <c r="A93" s="3" t="s">
        <v>14</v>
      </c>
      <c r="D93" s="45"/>
      <c r="E93" s="88">
        <v>214</v>
      </c>
      <c r="F93" s="89"/>
      <c r="G93" s="89"/>
      <c r="H93" s="89"/>
      <c r="I93" s="90"/>
      <c r="J93" s="72" t="s">
        <v>14</v>
      </c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3">
        <v>5</v>
      </c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>
        <v>0</v>
      </c>
      <c r="AT93" s="73"/>
      <c r="AU93" s="73"/>
      <c r="AV93" s="73"/>
      <c r="AW93" s="73"/>
      <c r="AX93" s="73"/>
      <c r="AY93" s="73">
        <v>0</v>
      </c>
      <c r="AZ93" s="73"/>
      <c r="BA93" s="73"/>
      <c r="BB93" s="73"/>
      <c r="BC93" s="73"/>
      <c r="BD93" s="73"/>
      <c r="BE93" s="73">
        <v>0</v>
      </c>
      <c r="BF93" s="73"/>
      <c r="BG93" s="73"/>
      <c r="BH93" s="73"/>
      <c r="BI93" s="73"/>
      <c r="BJ93" s="73"/>
      <c r="BK93" s="73"/>
      <c r="BL93" s="73">
        <v>0</v>
      </c>
      <c r="BM93" s="73"/>
      <c r="BN93" s="73"/>
      <c r="BO93" s="73"/>
      <c r="BP93" s="73"/>
      <c r="BQ93" s="73"/>
      <c r="BR93" s="73"/>
      <c r="BS93" s="73"/>
      <c r="BT93" s="73"/>
      <c r="BU93" s="74">
        <v>214</v>
      </c>
      <c r="BV93" s="74"/>
      <c r="BW93" s="74"/>
      <c r="BX93" s="74"/>
      <c r="BY93" s="74"/>
    </row>
    <row r="94" spans="1:77" s="3" customFormat="1" ht="12" customHeight="1" x14ac:dyDescent="0.25">
      <c r="A94" s="3" t="s">
        <v>13</v>
      </c>
      <c r="D94" s="45"/>
      <c r="E94" s="88">
        <v>946</v>
      </c>
      <c r="F94" s="89"/>
      <c r="G94" s="89"/>
      <c r="H94" s="89"/>
      <c r="I94" s="90"/>
      <c r="J94" s="72" t="s">
        <v>13</v>
      </c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3">
        <v>200</v>
      </c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>
        <v>0.5</v>
      </c>
      <c r="AT94" s="73"/>
      <c r="AU94" s="73"/>
      <c r="AV94" s="73"/>
      <c r="AW94" s="73"/>
      <c r="AX94" s="73"/>
      <c r="AY94" s="73">
        <v>0</v>
      </c>
      <c r="AZ94" s="73"/>
      <c r="BA94" s="73"/>
      <c r="BB94" s="73"/>
      <c r="BC94" s="73"/>
      <c r="BD94" s="73"/>
      <c r="BE94" s="73">
        <v>27</v>
      </c>
      <c r="BF94" s="73"/>
      <c r="BG94" s="73"/>
      <c r="BH94" s="73"/>
      <c r="BI94" s="73"/>
      <c r="BJ94" s="73"/>
      <c r="BK94" s="73"/>
      <c r="BL94" s="73">
        <v>110</v>
      </c>
      <c r="BM94" s="73"/>
      <c r="BN94" s="73"/>
      <c r="BO94" s="73"/>
      <c r="BP94" s="73"/>
      <c r="BQ94" s="73"/>
      <c r="BR94" s="73"/>
      <c r="BS94" s="73"/>
      <c r="BT94" s="73"/>
      <c r="BU94" s="74">
        <v>946</v>
      </c>
      <c r="BV94" s="74"/>
      <c r="BW94" s="74"/>
      <c r="BX94" s="74"/>
      <c r="BY94" s="74"/>
    </row>
    <row r="95" spans="1:77" s="3" customFormat="1" ht="12" customHeight="1" x14ac:dyDescent="0.25">
      <c r="A95" s="3" t="s">
        <v>11</v>
      </c>
      <c r="D95" s="45"/>
      <c r="E95" s="88">
        <v>204</v>
      </c>
      <c r="F95" s="89"/>
      <c r="G95" s="89"/>
      <c r="H95" s="89"/>
      <c r="I95" s="90"/>
      <c r="J95" s="72" t="s">
        <v>11</v>
      </c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3">
        <v>25</v>
      </c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>
        <v>1.65</v>
      </c>
      <c r="AT95" s="73"/>
      <c r="AU95" s="73"/>
      <c r="AV95" s="73"/>
      <c r="AW95" s="73"/>
      <c r="AX95" s="73"/>
      <c r="AY95" s="73">
        <v>0.22500000000000001</v>
      </c>
      <c r="AZ95" s="73"/>
      <c r="BA95" s="73"/>
      <c r="BB95" s="73"/>
      <c r="BC95" s="73"/>
      <c r="BD95" s="73"/>
      <c r="BE95" s="73">
        <v>9.5</v>
      </c>
      <c r="BF95" s="73"/>
      <c r="BG95" s="73"/>
      <c r="BH95" s="73"/>
      <c r="BI95" s="73"/>
      <c r="BJ95" s="73"/>
      <c r="BK95" s="73"/>
      <c r="BL95" s="73">
        <v>49.75</v>
      </c>
      <c r="BM95" s="73"/>
      <c r="BN95" s="73"/>
      <c r="BO95" s="73"/>
      <c r="BP95" s="73"/>
      <c r="BQ95" s="73"/>
      <c r="BR95" s="73"/>
      <c r="BS95" s="73"/>
      <c r="BT95" s="73"/>
      <c r="BU95" s="74">
        <v>204</v>
      </c>
      <c r="BV95" s="74"/>
      <c r="BW95" s="74"/>
      <c r="BX95" s="74"/>
      <c r="BY95" s="74"/>
    </row>
    <row r="96" spans="1:77" s="3" customFormat="1" ht="12" customHeight="1" x14ac:dyDescent="0.25">
      <c r="A96" s="3" t="s">
        <v>16</v>
      </c>
      <c r="D96" s="45"/>
      <c r="E96" s="88">
        <v>219</v>
      </c>
      <c r="F96" s="89"/>
      <c r="G96" s="89"/>
      <c r="H96" s="89"/>
      <c r="I96" s="90"/>
      <c r="J96" s="72" t="s">
        <v>16</v>
      </c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3">
        <v>50</v>
      </c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>
        <v>3.3</v>
      </c>
      <c r="AT96" s="73"/>
      <c r="AU96" s="73"/>
      <c r="AV96" s="73"/>
      <c r="AW96" s="73"/>
      <c r="AX96" s="73"/>
      <c r="AY96" s="73">
        <v>0.6</v>
      </c>
      <c r="AZ96" s="73"/>
      <c r="BA96" s="73"/>
      <c r="BB96" s="73"/>
      <c r="BC96" s="73"/>
      <c r="BD96" s="73"/>
      <c r="BE96" s="73">
        <v>16.7</v>
      </c>
      <c r="BF96" s="73"/>
      <c r="BG96" s="73"/>
      <c r="BH96" s="73"/>
      <c r="BI96" s="73"/>
      <c r="BJ96" s="73"/>
      <c r="BK96" s="73"/>
      <c r="BL96" s="73">
        <v>87</v>
      </c>
      <c r="BM96" s="73"/>
      <c r="BN96" s="73"/>
      <c r="BO96" s="73"/>
      <c r="BP96" s="73"/>
      <c r="BQ96" s="73"/>
      <c r="BR96" s="73"/>
      <c r="BS96" s="73"/>
      <c r="BT96" s="73"/>
      <c r="BU96" s="74">
        <v>206</v>
      </c>
      <c r="BV96" s="74"/>
      <c r="BW96" s="74"/>
      <c r="BX96" s="74"/>
      <c r="BY96" s="74"/>
    </row>
    <row r="97" spans="1:77" s="3" customFormat="1" ht="12" customHeight="1" x14ac:dyDescent="0.25">
      <c r="A97" s="6"/>
      <c r="B97" s="6"/>
      <c r="C97" s="6"/>
      <c r="D97" s="47" t="s">
        <v>113</v>
      </c>
      <c r="E97" s="77"/>
      <c r="F97" s="78"/>
      <c r="G97" s="78"/>
      <c r="H97" s="78"/>
      <c r="I97" s="79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1">
        <f>SUM(AE89:AK96)</f>
        <v>930</v>
      </c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>
        <f>SUM(AS89:AX96)</f>
        <v>23.865000000000002</v>
      </c>
      <c r="AT97" s="81"/>
      <c r="AU97" s="81"/>
      <c r="AV97" s="81"/>
      <c r="AW97" s="81"/>
      <c r="AX97" s="81"/>
      <c r="AY97" s="81">
        <f>SUM(AY89:BD96)</f>
        <v>32.900000000000006</v>
      </c>
      <c r="AZ97" s="81"/>
      <c r="BA97" s="81"/>
      <c r="BB97" s="81"/>
      <c r="BC97" s="81"/>
      <c r="BD97" s="81"/>
      <c r="BE97" s="98">
        <f>SUM(BE89:BK96)</f>
        <v>86.740000000000009</v>
      </c>
      <c r="BF97" s="99"/>
      <c r="BG97" s="99"/>
      <c r="BH97" s="99"/>
      <c r="BI97" s="99"/>
      <c r="BJ97" s="99"/>
      <c r="BK97" s="100"/>
      <c r="BL97" s="97">
        <f>SUM(BL89:BT96)</f>
        <v>745.73</v>
      </c>
      <c r="BM97" s="97"/>
      <c r="BN97" s="97"/>
      <c r="BO97" s="97"/>
      <c r="BP97" s="97"/>
      <c r="BQ97" s="97"/>
      <c r="BR97" s="97"/>
      <c r="BS97" s="97"/>
      <c r="BT97" s="97"/>
      <c r="BU97" s="74"/>
      <c r="BV97" s="74"/>
      <c r="BW97" s="74"/>
      <c r="BX97" s="74"/>
      <c r="BY97" s="74"/>
    </row>
    <row r="98" spans="1:77" s="3" customFormat="1" ht="12" customHeight="1" x14ac:dyDescent="0.25">
      <c r="A98" s="3" t="s">
        <v>20</v>
      </c>
      <c r="D98" s="45" t="s">
        <v>114</v>
      </c>
      <c r="E98" s="88">
        <v>148</v>
      </c>
      <c r="F98" s="89"/>
      <c r="G98" s="89"/>
      <c r="H98" s="89"/>
      <c r="I98" s="90"/>
      <c r="J98" s="72" t="s">
        <v>34</v>
      </c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3">
        <v>200</v>
      </c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>
        <v>0.82</v>
      </c>
      <c r="AT98" s="73"/>
      <c r="AU98" s="73"/>
      <c r="AV98" s="73"/>
      <c r="AW98" s="73"/>
      <c r="AX98" s="73"/>
      <c r="AY98" s="73">
        <v>0.16</v>
      </c>
      <c r="AZ98" s="73"/>
      <c r="BA98" s="73"/>
      <c r="BB98" s="73"/>
      <c r="BC98" s="73"/>
      <c r="BD98" s="73"/>
      <c r="BE98" s="73">
        <v>26.2</v>
      </c>
      <c r="BF98" s="73"/>
      <c r="BG98" s="73"/>
      <c r="BH98" s="73"/>
      <c r="BI98" s="73"/>
      <c r="BJ98" s="73"/>
      <c r="BK98" s="73"/>
      <c r="BL98" s="73">
        <v>110</v>
      </c>
      <c r="BM98" s="73"/>
      <c r="BN98" s="73"/>
      <c r="BO98" s="73"/>
      <c r="BP98" s="73"/>
      <c r="BQ98" s="73"/>
      <c r="BR98" s="73"/>
      <c r="BS98" s="73"/>
      <c r="BT98" s="73"/>
      <c r="BU98" s="74">
        <v>165</v>
      </c>
      <c r="BV98" s="74"/>
      <c r="BW98" s="74"/>
      <c r="BX98" s="74"/>
      <c r="BY98" s="74"/>
    </row>
    <row r="99" spans="1:77" s="3" customFormat="1" ht="12" customHeight="1" x14ac:dyDescent="0.25">
      <c r="A99" s="3" t="s">
        <v>53</v>
      </c>
      <c r="D99" s="45"/>
      <c r="E99" s="88">
        <v>155</v>
      </c>
      <c r="F99" s="89"/>
      <c r="G99" s="89"/>
      <c r="H99" s="89"/>
      <c r="I99" s="90"/>
      <c r="J99" s="72" t="s">
        <v>158</v>
      </c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3">
        <v>150</v>
      </c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>
        <v>7.6</v>
      </c>
      <c r="AT99" s="73"/>
      <c r="AU99" s="73"/>
      <c r="AV99" s="73"/>
      <c r="AW99" s="73"/>
      <c r="AX99" s="73"/>
      <c r="AY99" s="73">
        <v>7.6</v>
      </c>
      <c r="AZ99" s="73"/>
      <c r="BA99" s="73"/>
      <c r="BB99" s="73"/>
      <c r="BC99" s="73"/>
      <c r="BD99" s="73"/>
      <c r="BE99" s="73">
        <v>33.24</v>
      </c>
      <c r="BF99" s="73"/>
      <c r="BG99" s="73"/>
      <c r="BH99" s="73"/>
      <c r="BI99" s="73"/>
      <c r="BJ99" s="73"/>
      <c r="BK99" s="73"/>
      <c r="BL99" s="73">
        <v>234.06</v>
      </c>
      <c r="BM99" s="73"/>
      <c r="BN99" s="73"/>
      <c r="BO99" s="73"/>
      <c r="BP99" s="73"/>
      <c r="BQ99" s="73"/>
      <c r="BR99" s="73"/>
      <c r="BS99" s="73"/>
      <c r="BT99" s="73"/>
      <c r="BU99" s="74">
        <v>455</v>
      </c>
      <c r="BV99" s="74"/>
      <c r="BW99" s="74"/>
      <c r="BX99" s="74"/>
      <c r="BY99" s="74"/>
    </row>
    <row r="100" spans="1:77" s="3" customFormat="1" ht="12" customHeight="1" x14ac:dyDescent="0.25">
      <c r="A100" s="6"/>
      <c r="B100" s="6"/>
      <c r="C100" s="6"/>
      <c r="D100" s="47" t="s">
        <v>115</v>
      </c>
      <c r="E100" s="77"/>
      <c r="F100" s="78"/>
      <c r="G100" s="78"/>
      <c r="H100" s="78"/>
      <c r="I100" s="79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1">
        <f>SUM(AE98:AK99)</f>
        <v>350</v>
      </c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>
        <f>SUM(AS98:AX99)</f>
        <v>8.42</v>
      </c>
      <c r="AT100" s="81"/>
      <c r="AU100" s="81"/>
      <c r="AV100" s="81"/>
      <c r="AW100" s="81"/>
      <c r="AX100" s="81"/>
      <c r="AY100" s="81">
        <f>SUM(AY98:BD99)</f>
        <v>7.76</v>
      </c>
      <c r="AZ100" s="81"/>
      <c r="BA100" s="81"/>
      <c r="BB100" s="81"/>
      <c r="BC100" s="81"/>
      <c r="BD100" s="81"/>
      <c r="BE100" s="81">
        <f>SUM(BE98:BK99)</f>
        <v>59.44</v>
      </c>
      <c r="BF100" s="81"/>
      <c r="BG100" s="81"/>
      <c r="BH100" s="81"/>
      <c r="BI100" s="81"/>
      <c r="BJ100" s="81"/>
      <c r="BK100" s="81"/>
      <c r="BL100" s="81">
        <f>SUM(BL98:BT99)</f>
        <v>344.06</v>
      </c>
      <c r="BM100" s="81"/>
      <c r="BN100" s="81"/>
      <c r="BO100" s="81"/>
      <c r="BP100" s="81"/>
      <c r="BQ100" s="81"/>
      <c r="BR100" s="81"/>
      <c r="BS100" s="81"/>
      <c r="BT100" s="81"/>
      <c r="BU100" s="74"/>
      <c r="BV100" s="74"/>
      <c r="BW100" s="74"/>
      <c r="BX100" s="74"/>
      <c r="BY100" s="74"/>
    </row>
    <row r="101" spans="1:77" s="3" customFormat="1" ht="12" customHeight="1" x14ac:dyDescent="0.25">
      <c r="A101" s="3" t="s">
        <v>56</v>
      </c>
      <c r="D101" s="45" t="s">
        <v>116</v>
      </c>
      <c r="E101" s="88">
        <v>186</v>
      </c>
      <c r="F101" s="89"/>
      <c r="G101" s="89"/>
      <c r="H101" s="89"/>
      <c r="I101" s="90"/>
      <c r="J101" s="72" t="s">
        <v>56</v>
      </c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3">
        <v>100</v>
      </c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>
        <v>1.595</v>
      </c>
      <c r="AT101" s="73"/>
      <c r="AU101" s="73"/>
      <c r="AV101" s="73"/>
      <c r="AW101" s="73"/>
      <c r="AX101" s="73"/>
      <c r="AY101" s="73">
        <v>10.163</v>
      </c>
      <c r="AZ101" s="73"/>
      <c r="BA101" s="73"/>
      <c r="BB101" s="73"/>
      <c r="BC101" s="73"/>
      <c r="BD101" s="73"/>
      <c r="BE101" s="73">
        <v>7.2590000000000003</v>
      </c>
      <c r="BF101" s="73"/>
      <c r="BG101" s="73"/>
      <c r="BH101" s="73"/>
      <c r="BI101" s="73"/>
      <c r="BJ101" s="73"/>
      <c r="BK101" s="73"/>
      <c r="BL101" s="73">
        <v>127.77</v>
      </c>
      <c r="BM101" s="73"/>
      <c r="BN101" s="73"/>
      <c r="BO101" s="73"/>
      <c r="BP101" s="73"/>
      <c r="BQ101" s="73"/>
      <c r="BR101" s="73"/>
      <c r="BS101" s="73"/>
      <c r="BT101" s="73"/>
      <c r="BU101" s="74">
        <v>186</v>
      </c>
      <c r="BV101" s="74"/>
      <c r="BW101" s="74"/>
      <c r="BX101" s="74"/>
      <c r="BY101" s="74"/>
    </row>
    <row r="102" spans="1:77" s="3" customFormat="1" ht="12" customHeight="1" x14ac:dyDescent="0.25">
      <c r="A102" s="3" t="s">
        <v>54</v>
      </c>
      <c r="D102" s="45"/>
      <c r="E102" s="88" t="s">
        <v>55</v>
      </c>
      <c r="F102" s="89"/>
      <c r="G102" s="89"/>
      <c r="H102" s="89"/>
      <c r="I102" s="90"/>
      <c r="J102" s="72" t="s">
        <v>189</v>
      </c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3">
        <v>100</v>
      </c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1">
        <v>14.72025</v>
      </c>
      <c r="AT102" s="71"/>
      <c r="AU102" s="71"/>
      <c r="AV102" s="71"/>
      <c r="AW102" s="71"/>
      <c r="AX102" s="71"/>
      <c r="AY102" s="71">
        <v>8.3993500000000001</v>
      </c>
      <c r="AZ102" s="71"/>
      <c r="BA102" s="71"/>
      <c r="BB102" s="71"/>
      <c r="BC102" s="71"/>
      <c r="BD102" s="71"/>
      <c r="BE102" s="71">
        <v>8.6742500000000007</v>
      </c>
      <c r="BF102" s="71"/>
      <c r="BG102" s="71"/>
      <c r="BH102" s="71"/>
      <c r="BI102" s="71"/>
      <c r="BJ102" s="71"/>
      <c r="BK102" s="71"/>
      <c r="BL102" s="71">
        <v>171.07</v>
      </c>
      <c r="BM102" s="71"/>
      <c r="BN102" s="71"/>
      <c r="BO102" s="71"/>
      <c r="BP102" s="71"/>
      <c r="BQ102" s="71"/>
      <c r="BR102" s="71"/>
      <c r="BS102" s="71"/>
      <c r="BT102" s="71"/>
      <c r="BU102" s="74">
        <v>63</v>
      </c>
      <c r="BV102" s="74"/>
      <c r="BW102" s="74"/>
      <c r="BX102" s="74"/>
      <c r="BY102" s="74"/>
    </row>
    <row r="103" spans="1:77" s="3" customFormat="1" ht="12" customHeight="1" x14ac:dyDescent="0.25">
      <c r="A103" s="3" t="s">
        <v>15</v>
      </c>
      <c r="D103" s="45"/>
      <c r="E103" s="88">
        <v>910</v>
      </c>
      <c r="F103" s="89"/>
      <c r="G103" s="89"/>
      <c r="H103" s="89"/>
      <c r="I103" s="90"/>
      <c r="J103" s="72" t="s">
        <v>15</v>
      </c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3">
        <v>200</v>
      </c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>
        <v>0.91349999999999998</v>
      </c>
      <c r="AT103" s="73"/>
      <c r="AU103" s="73"/>
      <c r="AV103" s="73"/>
      <c r="AW103" s="73"/>
      <c r="AX103" s="73"/>
      <c r="AY103" s="73">
        <v>4.5857000000000001</v>
      </c>
      <c r="AZ103" s="73"/>
      <c r="BA103" s="73"/>
      <c r="BB103" s="73"/>
      <c r="BC103" s="73"/>
      <c r="BD103" s="73"/>
      <c r="BE103" s="73">
        <v>1.50352</v>
      </c>
      <c r="BF103" s="73"/>
      <c r="BG103" s="73"/>
      <c r="BH103" s="73"/>
      <c r="BI103" s="73"/>
      <c r="BJ103" s="73"/>
      <c r="BK103" s="73"/>
      <c r="BL103" s="73">
        <v>51.18</v>
      </c>
      <c r="BM103" s="73"/>
      <c r="BN103" s="73"/>
      <c r="BO103" s="73"/>
      <c r="BP103" s="73"/>
      <c r="BQ103" s="73"/>
      <c r="BR103" s="73"/>
      <c r="BS103" s="73"/>
      <c r="BT103" s="73"/>
      <c r="BU103" s="74">
        <v>910</v>
      </c>
      <c r="BV103" s="74"/>
      <c r="BW103" s="74"/>
      <c r="BX103" s="74"/>
      <c r="BY103" s="74"/>
    </row>
    <row r="104" spans="1:77" s="3" customFormat="1" ht="12" customHeight="1" x14ac:dyDescent="0.25">
      <c r="A104" s="3" t="s">
        <v>11</v>
      </c>
      <c r="D104" s="45"/>
      <c r="E104" s="88">
        <v>194</v>
      </c>
      <c r="F104" s="89"/>
      <c r="G104" s="89"/>
      <c r="H104" s="89"/>
      <c r="I104" s="90"/>
      <c r="J104" s="72" t="s">
        <v>11</v>
      </c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3">
        <v>50</v>
      </c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>
        <v>3.3</v>
      </c>
      <c r="AT104" s="73"/>
      <c r="AU104" s="73"/>
      <c r="AV104" s="73"/>
      <c r="AW104" s="73"/>
      <c r="AX104" s="73"/>
      <c r="AY104" s="73">
        <v>0.45</v>
      </c>
      <c r="AZ104" s="73"/>
      <c r="BA104" s="73"/>
      <c r="BB104" s="73"/>
      <c r="BC104" s="73"/>
      <c r="BD104" s="73"/>
      <c r="BE104" s="73">
        <v>19</v>
      </c>
      <c r="BF104" s="73"/>
      <c r="BG104" s="73"/>
      <c r="BH104" s="73"/>
      <c r="BI104" s="73"/>
      <c r="BJ104" s="73"/>
      <c r="BK104" s="73"/>
      <c r="BL104" s="73">
        <v>99.5</v>
      </c>
      <c r="BM104" s="73"/>
      <c r="BN104" s="73"/>
      <c r="BO104" s="73"/>
      <c r="BP104" s="73"/>
      <c r="BQ104" s="73"/>
      <c r="BR104" s="73"/>
      <c r="BS104" s="73"/>
      <c r="BT104" s="73"/>
      <c r="BU104" s="74">
        <v>194</v>
      </c>
      <c r="BV104" s="74"/>
      <c r="BW104" s="74"/>
      <c r="BX104" s="74"/>
      <c r="BY104" s="74"/>
    </row>
    <row r="105" spans="1:77" s="3" customFormat="1" ht="12" customHeight="1" x14ac:dyDescent="0.25">
      <c r="A105" s="3" t="s">
        <v>16</v>
      </c>
      <c r="D105" s="45"/>
      <c r="E105" s="88">
        <v>206</v>
      </c>
      <c r="F105" s="89"/>
      <c r="G105" s="89"/>
      <c r="H105" s="89"/>
      <c r="I105" s="90"/>
      <c r="J105" s="72" t="s">
        <v>16</v>
      </c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3">
        <v>50</v>
      </c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>
        <v>3.3</v>
      </c>
      <c r="AT105" s="73"/>
      <c r="AU105" s="73"/>
      <c r="AV105" s="73"/>
      <c r="AW105" s="73"/>
      <c r="AX105" s="73"/>
      <c r="AY105" s="73">
        <v>0.6</v>
      </c>
      <c r="AZ105" s="73"/>
      <c r="BA105" s="73"/>
      <c r="BB105" s="73"/>
      <c r="BC105" s="73"/>
      <c r="BD105" s="73"/>
      <c r="BE105" s="73">
        <v>16.7</v>
      </c>
      <c r="BF105" s="73"/>
      <c r="BG105" s="73"/>
      <c r="BH105" s="73"/>
      <c r="BI105" s="73"/>
      <c r="BJ105" s="73"/>
      <c r="BK105" s="73"/>
      <c r="BL105" s="73">
        <v>87</v>
      </c>
      <c r="BM105" s="73"/>
      <c r="BN105" s="73"/>
      <c r="BO105" s="73"/>
      <c r="BP105" s="73"/>
      <c r="BQ105" s="73"/>
      <c r="BR105" s="73"/>
      <c r="BS105" s="73"/>
      <c r="BT105" s="73"/>
      <c r="BU105" s="74">
        <v>206</v>
      </c>
      <c r="BV105" s="74"/>
      <c r="BW105" s="74"/>
      <c r="BX105" s="74"/>
      <c r="BY105" s="74"/>
    </row>
    <row r="106" spans="1:77" s="3" customFormat="1" ht="12" customHeight="1" x14ac:dyDescent="0.25">
      <c r="A106" s="3" t="s">
        <v>57</v>
      </c>
      <c r="D106" s="45"/>
      <c r="E106" s="88" t="s">
        <v>58</v>
      </c>
      <c r="F106" s="89"/>
      <c r="G106" s="89"/>
      <c r="H106" s="89"/>
      <c r="I106" s="90"/>
      <c r="J106" s="72" t="s">
        <v>57</v>
      </c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3">
        <v>200</v>
      </c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>
        <v>1.4</v>
      </c>
      <c r="AT106" s="73"/>
      <c r="AU106" s="73"/>
      <c r="AV106" s="73"/>
      <c r="AW106" s="73"/>
      <c r="AX106" s="73"/>
      <c r="AY106" s="73">
        <v>0</v>
      </c>
      <c r="AZ106" s="73"/>
      <c r="BA106" s="73"/>
      <c r="BB106" s="73"/>
      <c r="BC106" s="73"/>
      <c r="BD106" s="73"/>
      <c r="BE106" s="73">
        <v>29</v>
      </c>
      <c r="BF106" s="73"/>
      <c r="BG106" s="73"/>
      <c r="BH106" s="73"/>
      <c r="BI106" s="73"/>
      <c r="BJ106" s="73"/>
      <c r="BK106" s="73"/>
      <c r="BL106" s="73">
        <v>122</v>
      </c>
      <c r="BM106" s="73"/>
      <c r="BN106" s="73"/>
      <c r="BO106" s="73"/>
      <c r="BP106" s="73"/>
      <c r="BQ106" s="73"/>
      <c r="BR106" s="73"/>
      <c r="BS106" s="73"/>
      <c r="BT106" s="73"/>
      <c r="BU106" s="74" t="s">
        <v>58</v>
      </c>
      <c r="BV106" s="74"/>
      <c r="BW106" s="74"/>
      <c r="BX106" s="74"/>
      <c r="BY106" s="74"/>
    </row>
    <row r="107" spans="1:77" s="3" customFormat="1" ht="12" customHeight="1" x14ac:dyDescent="0.25">
      <c r="A107" s="6"/>
      <c r="B107" s="6"/>
      <c r="C107" s="6"/>
      <c r="D107" s="47" t="s">
        <v>117</v>
      </c>
      <c r="E107" s="77"/>
      <c r="F107" s="78"/>
      <c r="G107" s="78"/>
      <c r="H107" s="78"/>
      <c r="I107" s="79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1">
        <f>SUM(AE101:AK106)</f>
        <v>700</v>
      </c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>
        <f>SUM(AS101:AX106)</f>
        <v>25.228749999999998</v>
      </c>
      <c r="AT107" s="81"/>
      <c r="AU107" s="81"/>
      <c r="AV107" s="81"/>
      <c r="AW107" s="81"/>
      <c r="AX107" s="81"/>
      <c r="AY107" s="81">
        <f>SUM(AY101:BD106)</f>
        <v>24.198050000000002</v>
      </c>
      <c r="AZ107" s="81"/>
      <c r="BA107" s="81"/>
      <c r="BB107" s="81"/>
      <c r="BC107" s="81"/>
      <c r="BD107" s="81"/>
      <c r="BE107" s="81">
        <f>SUM(BE101:BK106)</f>
        <v>82.136769999999999</v>
      </c>
      <c r="BF107" s="81"/>
      <c r="BG107" s="81"/>
      <c r="BH107" s="81"/>
      <c r="BI107" s="81"/>
      <c r="BJ107" s="81"/>
      <c r="BK107" s="81"/>
      <c r="BL107" s="81">
        <f>SUM(BL101:BT106)</f>
        <v>658.52</v>
      </c>
      <c r="BM107" s="81"/>
      <c r="BN107" s="81"/>
      <c r="BO107" s="81"/>
      <c r="BP107" s="81"/>
      <c r="BQ107" s="81"/>
      <c r="BR107" s="81"/>
      <c r="BS107" s="81"/>
      <c r="BT107" s="81"/>
      <c r="BU107" s="74"/>
      <c r="BV107" s="74"/>
      <c r="BW107" s="74"/>
      <c r="BX107" s="74"/>
      <c r="BY107" s="74"/>
    </row>
    <row r="108" spans="1:77" s="3" customFormat="1" ht="12" customHeight="1" x14ac:dyDescent="0.25">
      <c r="A108" s="3" t="s">
        <v>29</v>
      </c>
      <c r="D108" s="45" t="s">
        <v>118</v>
      </c>
      <c r="E108" s="88">
        <v>150</v>
      </c>
      <c r="F108" s="89"/>
      <c r="G108" s="89"/>
      <c r="H108" s="89"/>
      <c r="I108" s="90"/>
      <c r="J108" s="72" t="s">
        <v>143</v>
      </c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3">
        <v>200</v>
      </c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>
        <v>5.8</v>
      </c>
      <c r="AT108" s="73"/>
      <c r="AU108" s="73"/>
      <c r="AV108" s="73"/>
      <c r="AW108" s="73"/>
      <c r="AX108" s="73"/>
      <c r="AY108" s="73">
        <v>5</v>
      </c>
      <c r="AZ108" s="73"/>
      <c r="BA108" s="73"/>
      <c r="BB108" s="73"/>
      <c r="BC108" s="73"/>
      <c r="BD108" s="73"/>
      <c r="BE108" s="73">
        <v>8.4</v>
      </c>
      <c r="BF108" s="73"/>
      <c r="BG108" s="73"/>
      <c r="BH108" s="73"/>
      <c r="BI108" s="73"/>
      <c r="BJ108" s="73"/>
      <c r="BK108" s="73"/>
      <c r="BL108" s="73">
        <v>108</v>
      </c>
      <c r="BM108" s="73"/>
      <c r="BN108" s="73"/>
      <c r="BO108" s="73"/>
      <c r="BP108" s="73"/>
      <c r="BQ108" s="73"/>
      <c r="BR108" s="73"/>
      <c r="BS108" s="73"/>
      <c r="BT108" s="73"/>
      <c r="BU108" s="74" t="s">
        <v>145</v>
      </c>
      <c r="BV108" s="74"/>
      <c r="BW108" s="74"/>
      <c r="BX108" s="74"/>
      <c r="BY108" s="74"/>
    </row>
    <row r="109" spans="1:77" s="3" customFormat="1" ht="12" customHeight="1" x14ac:dyDescent="0.25">
      <c r="A109" s="3" t="s">
        <v>21</v>
      </c>
      <c r="D109" s="45"/>
      <c r="E109" s="88" t="s">
        <v>59</v>
      </c>
      <c r="F109" s="89"/>
      <c r="G109" s="89"/>
      <c r="H109" s="89"/>
      <c r="I109" s="90"/>
      <c r="J109" s="72" t="s">
        <v>144</v>
      </c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3">
        <v>40</v>
      </c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>
        <v>2.56</v>
      </c>
      <c r="AT109" s="73"/>
      <c r="AU109" s="73"/>
      <c r="AV109" s="73"/>
      <c r="AW109" s="73"/>
      <c r="AX109" s="73"/>
      <c r="AY109" s="73">
        <v>6.72</v>
      </c>
      <c r="AZ109" s="73"/>
      <c r="BA109" s="73"/>
      <c r="BB109" s="73"/>
      <c r="BC109" s="73"/>
      <c r="BD109" s="73"/>
      <c r="BE109" s="73">
        <v>27.4</v>
      </c>
      <c r="BF109" s="73"/>
      <c r="BG109" s="73"/>
      <c r="BH109" s="73"/>
      <c r="BI109" s="73"/>
      <c r="BJ109" s="73"/>
      <c r="BK109" s="73"/>
      <c r="BL109" s="73">
        <v>180.4</v>
      </c>
      <c r="BM109" s="73"/>
      <c r="BN109" s="73"/>
      <c r="BO109" s="73"/>
      <c r="BP109" s="73"/>
      <c r="BQ109" s="73"/>
      <c r="BR109" s="73"/>
      <c r="BS109" s="73"/>
      <c r="BT109" s="73"/>
      <c r="BU109" s="74">
        <v>164</v>
      </c>
      <c r="BV109" s="74"/>
      <c r="BW109" s="74"/>
      <c r="BX109" s="74"/>
      <c r="BY109" s="74"/>
    </row>
    <row r="110" spans="1:77" ht="12" customHeight="1" x14ac:dyDescent="0.25">
      <c r="D110" s="47" t="s">
        <v>119</v>
      </c>
      <c r="E110" s="77"/>
      <c r="F110" s="78"/>
      <c r="G110" s="78"/>
      <c r="H110" s="78"/>
      <c r="I110" s="79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97">
        <f>SUM(AE108:AK109)</f>
        <v>240</v>
      </c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>
        <f>SUM(AS108:AX109)</f>
        <v>8.36</v>
      </c>
      <c r="AT110" s="97"/>
      <c r="AU110" s="97"/>
      <c r="AV110" s="97"/>
      <c r="AW110" s="97"/>
      <c r="AX110" s="97"/>
      <c r="AY110" s="97">
        <f>SUM(AY108:BD109)</f>
        <v>11.719999999999999</v>
      </c>
      <c r="AZ110" s="97"/>
      <c r="BA110" s="97"/>
      <c r="BB110" s="97"/>
      <c r="BC110" s="97"/>
      <c r="BD110" s="97"/>
      <c r="BE110" s="98">
        <f>SUM(BE108:BK109)</f>
        <v>35.799999999999997</v>
      </c>
      <c r="BF110" s="99"/>
      <c r="BG110" s="99"/>
      <c r="BH110" s="99"/>
      <c r="BI110" s="99"/>
      <c r="BJ110" s="99"/>
      <c r="BK110" s="100"/>
      <c r="BL110" s="97">
        <f>SUM(BL108:BT109)</f>
        <v>288.39999999999998</v>
      </c>
      <c r="BM110" s="97"/>
      <c r="BN110" s="97"/>
      <c r="BO110" s="97"/>
      <c r="BP110" s="97"/>
      <c r="BQ110" s="97"/>
      <c r="BR110" s="97"/>
      <c r="BS110" s="97"/>
      <c r="BT110" s="97"/>
      <c r="BU110" s="74"/>
      <c r="BV110" s="74"/>
      <c r="BW110" s="74"/>
      <c r="BX110" s="74"/>
      <c r="BY110" s="74"/>
    </row>
    <row r="111" spans="1:77" s="7" customFormat="1" ht="12" customHeight="1" x14ac:dyDescent="0.25">
      <c r="D111" s="51" t="s">
        <v>120</v>
      </c>
      <c r="E111" s="82"/>
      <c r="F111" s="83"/>
      <c r="G111" s="83"/>
      <c r="H111" s="83"/>
      <c r="I111" s="84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76">
        <f>AE83+AE88+AE97+AE100+AE107+AE110</f>
        <v>3135</v>
      </c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>
        <f>AS83+AS88+AS97+AS100+AS107+AS110</f>
        <v>90.707970000000003</v>
      </c>
      <c r="AT111" s="76"/>
      <c r="AU111" s="76"/>
      <c r="AV111" s="76"/>
      <c r="AW111" s="76"/>
      <c r="AX111" s="76"/>
      <c r="AY111" s="76">
        <f>AY83+AY88+AY97+AY100+AY107+AY110</f>
        <v>124.23288000000002</v>
      </c>
      <c r="AZ111" s="76"/>
      <c r="BA111" s="76"/>
      <c r="BB111" s="76"/>
      <c r="BC111" s="76"/>
      <c r="BD111" s="76"/>
      <c r="BE111" s="76">
        <f>BE83+BE88+BE97+BE100+BE107+BE110</f>
        <v>392.31647000000004</v>
      </c>
      <c r="BF111" s="76"/>
      <c r="BG111" s="76"/>
      <c r="BH111" s="76"/>
      <c r="BI111" s="76"/>
      <c r="BJ111" s="76"/>
      <c r="BK111" s="76"/>
      <c r="BL111" s="76">
        <f>BL83+BL88+BL97+BL100+BL107+BL110</f>
        <v>3051.5800000000004</v>
      </c>
      <c r="BM111" s="76"/>
      <c r="BN111" s="76"/>
      <c r="BO111" s="76"/>
      <c r="BP111" s="76"/>
      <c r="BQ111" s="76"/>
      <c r="BR111" s="76"/>
      <c r="BS111" s="76"/>
      <c r="BT111" s="76"/>
      <c r="BU111" s="75"/>
      <c r="BV111" s="75"/>
      <c r="BW111" s="75"/>
      <c r="BX111" s="75"/>
      <c r="BY111" s="75"/>
    </row>
    <row r="112" spans="1:77" ht="12" customHeight="1" x14ac:dyDescent="0.25">
      <c r="A112" s="4"/>
      <c r="D112" s="53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5"/>
      <c r="BV112" s="5"/>
      <c r="BW112" s="5"/>
      <c r="BX112" s="5"/>
      <c r="BY112" s="5"/>
    </row>
    <row r="113" spans="1:77" s="2" customFormat="1" ht="12" customHeight="1" x14ac:dyDescent="0.2">
      <c r="D113" s="38" t="s">
        <v>108</v>
      </c>
      <c r="E113" s="91" t="s">
        <v>0</v>
      </c>
      <c r="F113" s="92"/>
      <c r="G113" s="92"/>
      <c r="H113" s="92"/>
      <c r="I113" s="93"/>
      <c r="J113" s="91" t="s">
        <v>1</v>
      </c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3"/>
      <c r="AE113" s="91" t="s">
        <v>2</v>
      </c>
      <c r="AF113" s="92"/>
      <c r="AG113" s="92"/>
      <c r="AH113" s="92"/>
      <c r="AI113" s="92"/>
      <c r="AJ113" s="92"/>
      <c r="AK113" s="93"/>
      <c r="AL113" s="42" t="s">
        <v>3</v>
      </c>
      <c r="AM113" s="43"/>
      <c r="AN113" s="43"/>
      <c r="AO113" s="43"/>
      <c r="AP113" s="43"/>
      <c r="AQ113" s="43"/>
      <c r="AR113" s="44"/>
      <c r="AS113" s="116" t="s">
        <v>4</v>
      </c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8"/>
      <c r="BU113" s="91" t="s">
        <v>0</v>
      </c>
      <c r="BV113" s="92"/>
      <c r="BW113" s="92"/>
      <c r="BX113" s="92"/>
      <c r="BY113" s="93"/>
    </row>
    <row r="114" spans="1:77" s="2" customFormat="1" ht="12" customHeight="1" x14ac:dyDescent="0.2">
      <c r="D114" s="18" t="s">
        <v>126</v>
      </c>
      <c r="E114" s="19"/>
      <c r="F114" s="20"/>
      <c r="G114" s="20"/>
      <c r="H114" s="20"/>
      <c r="I114" s="21"/>
      <c r="J114" s="19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1"/>
      <c r="AE114" s="19"/>
      <c r="AF114" s="20"/>
      <c r="AG114" s="20"/>
      <c r="AH114" s="20"/>
      <c r="AI114" s="20"/>
      <c r="AJ114" s="20"/>
      <c r="AK114" s="21"/>
      <c r="AL114" s="19"/>
      <c r="AM114" s="20"/>
      <c r="AN114" s="20"/>
      <c r="AO114" s="20"/>
      <c r="AP114" s="20"/>
      <c r="AQ114" s="20"/>
      <c r="AR114" s="21"/>
      <c r="AS114" s="116" t="s">
        <v>5</v>
      </c>
      <c r="AT114" s="117"/>
      <c r="AU114" s="117"/>
      <c r="AV114" s="117"/>
      <c r="AW114" s="117"/>
      <c r="AX114" s="118"/>
      <c r="AY114" s="116" t="s">
        <v>6</v>
      </c>
      <c r="AZ114" s="117"/>
      <c r="BA114" s="117"/>
      <c r="BB114" s="117"/>
      <c r="BC114" s="117"/>
      <c r="BD114" s="118"/>
      <c r="BE114" s="116" t="s">
        <v>7</v>
      </c>
      <c r="BF114" s="117"/>
      <c r="BG114" s="117"/>
      <c r="BH114" s="117"/>
      <c r="BI114" s="117"/>
      <c r="BJ114" s="117"/>
      <c r="BK114" s="118"/>
      <c r="BL114" s="116" t="s">
        <v>8</v>
      </c>
      <c r="BM114" s="117"/>
      <c r="BN114" s="117"/>
      <c r="BO114" s="117"/>
      <c r="BP114" s="117"/>
      <c r="BQ114" s="117"/>
      <c r="BR114" s="117"/>
      <c r="BS114" s="117"/>
      <c r="BT114" s="118"/>
      <c r="BU114" s="19"/>
      <c r="BV114" s="20"/>
      <c r="BW114" s="20"/>
      <c r="BX114" s="20"/>
      <c r="BY114" s="21"/>
    </row>
    <row r="115" spans="1:77" s="3" customFormat="1" ht="12" customHeight="1" x14ac:dyDescent="0.25">
      <c r="A115" s="3" t="s">
        <v>60</v>
      </c>
      <c r="D115" s="54" t="s">
        <v>110</v>
      </c>
      <c r="E115" s="88">
        <v>901</v>
      </c>
      <c r="F115" s="89"/>
      <c r="G115" s="89"/>
      <c r="H115" s="89"/>
      <c r="I115" s="90"/>
      <c r="J115" s="128" t="s">
        <v>159</v>
      </c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9">
        <v>200</v>
      </c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>
        <v>26.73</v>
      </c>
      <c r="AT115" s="129"/>
      <c r="AU115" s="129"/>
      <c r="AV115" s="129"/>
      <c r="AW115" s="129"/>
      <c r="AX115" s="129"/>
      <c r="AY115" s="129">
        <v>22.39</v>
      </c>
      <c r="AZ115" s="129"/>
      <c r="BA115" s="129"/>
      <c r="BB115" s="129"/>
      <c r="BC115" s="129"/>
      <c r="BD115" s="129"/>
      <c r="BE115" s="129">
        <v>37.58</v>
      </c>
      <c r="BF115" s="129"/>
      <c r="BG115" s="129"/>
      <c r="BH115" s="129"/>
      <c r="BI115" s="129"/>
      <c r="BJ115" s="129"/>
      <c r="BK115" s="129"/>
      <c r="BL115" s="129">
        <v>460.41</v>
      </c>
      <c r="BM115" s="129"/>
      <c r="BN115" s="129"/>
      <c r="BO115" s="129"/>
      <c r="BP115" s="129"/>
      <c r="BQ115" s="129"/>
      <c r="BR115" s="129"/>
      <c r="BS115" s="129"/>
      <c r="BT115" s="129"/>
      <c r="BU115" s="94">
        <v>251</v>
      </c>
      <c r="BV115" s="94"/>
      <c r="BW115" s="94"/>
      <c r="BX115" s="94"/>
      <c r="BY115" s="94"/>
    </row>
    <row r="116" spans="1:77" s="3" customFormat="1" ht="12" customHeight="1" x14ac:dyDescent="0.25">
      <c r="A116" s="3" t="s">
        <v>87</v>
      </c>
      <c r="D116" s="45"/>
      <c r="E116" s="88">
        <v>351</v>
      </c>
      <c r="F116" s="89"/>
      <c r="G116" s="89"/>
      <c r="H116" s="89"/>
      <c r="I116" s="90"/>
      <c r="J116" s="72" t="s">
        <v>190</v>
      </c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3">
        <v>100</v>
      </c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>
        <v>1.1200000000000001</v>
      </c>
      <c r="AT116" s="73"/>
      <c r="AU116" s="73"/>
      <c r="AV116" s="73"/>
      <c r="AW116" s="73"/>
      <c r="AX116" s="73"/>
      <c r="AY116" s="73">
        <v>0.16</v>
      </c>
      <c r="AZ116" s="73"/>
      <c r="BA116" s="73"/>
      <c r="BB116" s="73"/>
      <c r="BC116" s="73"/>
      <c r="BD116" s="73"/>
      <c r="BE116" s="73">
        <v>9.48</v>
      </c>
      <c r="BF116" s="73"/>
      <c r="BG116" s="73"/>
      <c r="BH116" s="73"/>
      <c r="BI116" s="73"/>
      <c r="BJ116" s="73"/>
      <c r="BK116" s="73"/>
      <c r="BL116" s="73">
        <v>45</v>
      </c>
      <c r="BM116" s="73"/>
      <c r="BN116" s="73"/>
      <c r="BO116" s="73"/>
      <c r="BP116" s="73"/>
      <c r="BQ116" s="73"/>
      <c r="BR116" s="73"/>
      <c r="BS116" s="73"/>
      <c r="BT116" s="73"/>
      <c r="BU116" s="74">
        <v>184</v>
      </c>
      <c r="BV116" s="74"/>
      <c r="BW116" s="74"/>
      <c r="BX116" s="74"/>
      <c r="BY116" s="74"/>
    </row>
    <row r="117" spans="1:77" s="3" customFormat="1" ht="12" hidden="1" customHeight="1" x14ac:dyDescent="0.25">
      <c r="A117" s="3" t="s">
        <v>33</v>
      </c>
      <c r="D117" s="45"/>
      <c r="E117" s="88">
        <v>212</v>
      </c>
      <c r="F117" s="89"/>
      <c r="G117" s="89"/>
      <c r="H117" s="89"/>
      <c r="I117" s="90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4"/>
      <c r="BV117" s="74"/>
      <c r="BW117" s="74"/>
      <c r="BX117" s="74"/>
      <c r="BY117" s="74"/>
    </row>
    <row r="118" spans="1:77" s="3" customFormat="1" ht="12" customHeight="1" x14ac:dyDescent="0.25">
      <c r="A118" s="3" t="s">
        <v>11</v>
      </c>
      <c r="D118" s="45"/>
      <c r="E118" s="88">
        <v>194</v>
      </c>
      <c r="F118" s="89"/>
      <c r="G118" s="89"/>
      <c r="H118" s="89"/>
      <c r="I118" s="90"/>
      <c r="J118" s="110" t="s">
        <v>139</v>
      </c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2"/>
      <c r="AE118" s="113">
        <v>50</v>
      </c>
      <c r="AF118" s="114"/>
      <c r="AG118" s="114"/>
      <c r="AH118" s="114"/>
      <c r="AI118" s="114"/>
      <c r="AJ118" s="114"/>
      <c r="AK118" s="115"/>
      <c r="AL118" s="113"/>
      <c r="AM118" s="114"/>
      <c r="AN118" s="114"/>
      <c r="AO118" s="114"/>
      <c r="AP118" s="114"/>
      <c r="AQ118" s="114"/>
      <c r="AR118" s="115"/>
      <c r="AS118" s="113">
        <v>3.75</v>
      </c>
      <c r="AT118" s="114"/>
      <c r="AU118" s="114"/>
      <c r="AV118" s="114"/>
      <c r="AW118" s="114"/>
      <c r="AX118" s="115"/>
      <c r="AY118" s="113">
        <v>1.45</v>
      </c>
      <c r="AZ118" s="114"/>
      <c r="BA118" s="114"/>
      <c r="BB118" s="114"/>
      <c r="BC118" s="114"/>
      <c r="BD118" s="115"/>
      <c r="BE118" s="113">
        <v>25.7</v>
      </c>
      <c r="BF118" s="114"/>
      <c r="BG118" s="114"/>
      <c r="BH118" s="114"/>
      <c r="BI118" s="114"/>
      <c r="BJ118" s="114"/>
      <c r="BK118" s="115"/>
      <c r="BL118" s="113">
        <v>131</v>
      </c>
      <c r="BM118" s="114"/>
      <c r="BN118" s="114"/>
      <c r="BO118" s="114"/>
      <c r="BP118" s="114"/>
      <c r="BQ118" s="114"/>
      <c r="BR118" s="114"/>
      <c r="BS118" s="114"/>
      <c r="BT118" s="115"/>
      <c r="BU118" s="74">
        <v>224</v>
      </c>
      <c r="BV118" s="74"/>
      <c r="BW118" s="74"/>
      <c r="BX118" s="74"/>
      <c r="BY118" s="74"/>
    </row>
    <row r="119" spans="1:77" s="3" customFormat="1" ht="12" customHeight="1" x14ac:dyDescent="0.25">
      <c r="A119" s="3" t="s">
        <v>12</v>
      </c>
      <c r="D119" s="45"/>
      <c r="E119" s="88">
        <v>942</v>
      </c>
      <c r="F119" s="89"/>
      <c r="G119" s="89"/>
      <c r="H119" s="89"/>
      <c r="I119" s="90"/>
      <c r="J119" s="72" t="s">
        <v>12</v>
      </c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3">
        <v>200</v>
      </c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>
        <v>6.2</v>
      </c>
      <c r="AT119" s="73"/>
      <c r="AU119" s="73"/>
      <c r="AV119" s="73"/>
      <c r="AW119" s="73"/>
      <c r="AX119" s="73"/>
      <c r="AY119" s="73">
        <v>6.2</v>
      </c>
      <c r="AZ119" s="73"/>
      <c r="BA119" s="73"/>
      <c r="BB119" s="73"/>
      <c r="BC119" s="73"/>
      <c r="BD119" s="73"/>
      <c r="BE119" s="73">
        <v>25.34</v>
      </c>
      <c r="BF119" s="73"/>
      <c r="BG119" s="73"/>
      <c r="BH119" s="73"/>
      <c r="BI119" s="73"/>
      <c r="BJ119" s="73"/>
      <c r="BK119" s="73"/>
      <c r="BL119" s="73">
        <v>181.18</v>
      </c>
      <c r="BM119" s="73"/>
      <c r="BN119" s="73"/>
      <c r="BO119" s="73"/>
      <c r="BP119" s="73"/>
      <c r="BQ119" s="73"/>
      <c r="BR119" s="73"/>
      <c r="BS119" s="73"/>
      <c r="BT119" s="73"/>
      <c r="BU119" s="74">
        <v>942</v>
      </c>
      <c r="BV119" s="74"/>
      <c r="BW119" s="74"/>
      <c r="BX119" s="74"/>
      <c r="BY119" s="74"/>
    </row>
    <row r="120" spans="1:77" s="3" customFormat="1" ht="12" customHeight="1" x14ac:dyDescent="0.25">
      <c r="A120" s="6"/>
      <c r="B120" s="6"/>
      <c r="C120" s="6"/>
      <c r="D120" s="47" t="s">
        <v>111</v>
      </c>
      <c r="E120" s="77"/>
      <c r="F120" s="78"/>
      <c r="G120" s="78"/>
      <c r="H120" s="78"/>
      <c r="I120" s="79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1">
        <f>SUM(AE115:AK119)</f>
        <v>550</v>
      </c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>
        <f>SUM(AS115:AX119)</f>
        <v>37.800000000000004</v>
      </c>
      <c r="AT120" s="81"/>
      <c r="AU120" s="81"/>
      <c r="AV120" s="81"/>
      <c r="AW120" s="81"/>
      <c r="AX120" s="81"/>
      <c r="AY120" s="81">
        <f>SUM(AY115:BD119)</f>
        <v>30.2</v>
      </c>
      <c r="AZ120" s="81"/>
      <c r="BA120" s="81"/>
      <c r="BB120" s="81"/>
      <c r="BC120" s="81"/>
      <c r="BD120" s="81"/>
      <c r="BE120" s="81">
        <f>SUM(BE115:BK119)</f>
        <v>98.100000000000009</v>
      </c>
      <c r="BF120" s="81"/>
      <c r="BG120" s="81"/>
      <c r="BH120" s="81"/>
      <c r="BI120" s="81"/>
      <c r="BJ120" s="81"/>
      <c r="BK120" s="81"/>
      <c r="BL120" s="81">
        <f>SUM(BL115:BT119)</f>
        <v>817.59000000000015</v>
      </c>
      <c r="BM120" s="81"/>
      <c r="BN120" s="81"/>
      <c r="BO120" s="81"/>
      <c r="BP120" s="81"/>
      <c r="BQ120" s="81"/>
      <c r="BR120" s="81"/>
      <c r="BS120" s="81"/>
      <c r="BT120" s="81"/>
      <c r="BU120" s="74"/>
      <c r="BV120" s="74"/>
      <c r="BW120" s="74"/>
      <c r="BX120" s="74"/>
      <c r="BY120" s="74"/>
    </row>
    <row r="121" spans="1:77" s="3" customFormat="1" ht="12" customHeight="1" x14ac:dyDescent="0.25">
      <c r="A121" s="3" t="s">
        <v>23</v>
      </c>
      <c r="D121" s="45" t="s">
        <v>125</v>
      </c>
      <c r="E121" s="88">
        <v>167</v>
      </c>
      <c r="F121" s="89"/>
      <c r="G121" s="89"/>
      <c r="H121" s="89"/>
      <c r="I121" s="90"/>
      <c r="J121" s="72" t="s">
        <v>33</v>
      </c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3">
        <v>20</v>
      </c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>
        <v>5.36</v>
      </c>
      <c r="AT121" s="73"/>
      <c r="AU121" s="73"/>
      <c r="AV121" s="73"/>
      <c r="AW121" s="73"/>
      <c r="AX121" s="73"/>
      <c r="AY121" s="73">
        <v>5.46</v>
      </c>
      <c r="AZ121" s="73"/>
      <c r="BA121" s="73"/>
      <c r="BB121" s="73"/>
      <c r="BC121" s="73"/>
      <c r="BD121" s="73"/>
      <c r="BE121" s="73">
        <v>0</v>
      </c>
      <c r="BF121" s="73"/>
      <c r="BG121" s="73"/>
      <c r="BH121" s="73"/>
      <c r="BI121" s="73"/>
      <c r="BJ121" s="73"/>
      <c r="BK121" s="73"/>
      <c r="BL121" s="73">
        <v>72.2</v>
      </c>
      <c r="BM121" s="73"/>
      <c r="BN121" s="73"/>
      <c r="BO121" s="73"/>
      <c r="BP121" s="73"/>
      <c r="BQ121" s="73"/>
      <c r="BR121" s="73"/>
      <c r="BS121" s="73"/>
      <c r="BT121" s="73"/>
      <c r="BU121" s="74">
        <v>212</v>
      </c>
      <c r="BV121" s="74"/>
      <c r="BW121" s="74"/>
      <c r="BX121" s="74"/>
      <c r="BY121" s="74"/>
    </row>
    <row r="122" spans="1:77" s="3" customFormat="1" ht="12" customHeight="1" x14ac:dyDescent="0.25">
      <c r="A122" s="3" t="s">
        <v>11</v>
      </c>
      <c r="D122" s="45"/>
      <c r="E122" s="88">
        <v>194</v>
      </c>
      <c r="F122" s="89"/>
      <c r="G122" s="89"/>
      <c r="H122" s="89"/>
      <c r="I122" s="90"/>
      <c r="J122" s="110" t="s">
        <v>139</v>
      </c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2"/>
      <c r="AE122" s="113">
        <v>50</v>
      </c>
      <c r="AF122" s="114"/>
      <c r="AG122" s="114"/>
      <c r="AH122" s="114"/>
      <c r="AI122" s="114"/>
      <c r="AJ122" s="114"/>
      <c r="AK122" s="115"/>
      <c r="AL122" s="113"/>
      <c r="AM122" s="114"/>
      <c r="AN122" s="114"/>
      <c r="AO122" s="114"/>
      <c r="AP122" s="114"/>
      <c r="AQ122" s="114"/>
      <c r="AR122" s="115"/>
      <c r="AS122" s="113">
        <v>3.75</v>
      </c>
      <c r="AT122" s="114"/>
      <c r="AU122" s="114"/>
      <c r="AV122" s="114"/>
      <c r="AW122" s="114"/>
      <c r="AX122" s="115"/>
      <c r="AY122" s="113">
        <v>1.45</v>
      </c>
      <c r="AZ122" s="114"/>
      <c r="BA122" s="114"/>
      <c r="BB122" s="114"/>
      <c r="BC122" s="114"/>
      <c r="BD122" s="115"/>
      <c r="BE122" s="113">
        <v>25.7</v>
      </c>
      <c r="BF122" s="114"/>
      <c r="BG122" s="114"/>
      <c r="BH122" s="114"/>
      <c r="BI122" s="114"/>
      <c r="BJ122" s="114"/>
      <c r="BK122" s="115"/>
      <c r="BL122" s="113">
        <v>131</v>
      </c>
      <c r="BM122" s="114"/>
      <c r="BN122" s="114"/>
      <c r="BO122" s="114"/>
      <c r="BP122" s="114"/>
      <c r="BQ122" s="114"/>
      <c r="BR122" s="114"/>
      <c r="BS122" s="114"/>
      <c r="BT122" s="115"/>
      <c r="BU122" s="74">
        <v>224</v>
      </c>
      <c r="BV122" s="74"/>
      <c r="BW122" s="74"/>
      <c r="BX122" s="74"/>
      <c r="BY122" s="74"/>
    </row>
    <row r="123" spans="1:77" s="3" customFormat="1" ht="12" hidden="1" customHeight="1" x14ac:dyDescent="0.25">
      <c r="A123" s="3" t="s">
        <v>16</v>
      </c>
      <c r="D123" s="45"/>
      <c r="E123" s="88">
        <v>203</v>
      </c>
      <c r="F123" s="89"/>
      <c r="G123" s="89"/>
      <c r="H123" s="89"/>
      <c r="I123" s="90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4"/>
      <c r="BV123" s="74"/>
      <c r="BW123" s="74"/>
      <c r="BX123" s="74"/>
      <c r="BY123" s="74"/>
    </row>
    <row r="124" spans="1:77" s="3" customFormat="1" ht="12" customHeight="1" x14ac:dyDescent="0.25">
      <c r="A124" s="3" t="s">
        <v>49</v>
      </c>
      <c r="D124" s="45"/>
      <c r="E124" s="88">
        <v>945</v>
      </c>
      <c r="F124" s="89"/>
      <c r="G124" s="89"/>
      <c r="H124" s="89"/>
      <c r="I124" s="90"/>
      <c r="J124" s="72" t="s">
        <v>49</v>
      </c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3">
        <v>200</v>
      </c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>
        <v>4.7999999999999996E-3</v>
      </c>
      <c r="AT124" s="73"/>
      <c r="AU124" s="73"/>
      <c r="AV124" s="73"/>
      <c r="AW124" s="73"/>
      <c r="AX124" s="73"/>
      <c r="AY124" s="73">
        <v>4.7999999999999996E-3</v>
      </c>
      <c r="AZ124" s="73"/>
      <c r="BA124" s="73"/>
      <c r="BB124" s="73"/>
      <c r="BC124" s="73"/>
      <c r="BD124" s="73"/>
      <c r="BE124" s="73">
        <v>2.4920000000000001E-2</v>
      </c>
      <c r="BF124" s="73"/>
      <c r="BG124" s="73"/>
      <c r="BH124" s="73"/>
      <c r="BI124" s="73"/>
      <c r="BJ124" s="73"/>
      <c r="BK124" s="73"/>
      <c r="BL124" s="73">
        <v>0.15</v>
      </c>
      <c r="BM124" s="73"/>
      <c r="BN124" s="73"/>
      <c r="BO124" s="73"/>
      <c r="BP124" s="73"/>
      <c r="BQ124" s="73"/>
      <c r="BR124" s="73"/>
      <c r="BS124" s="73"/>
      <c r="BT124" s="73"/>
      <c r="BU124" s="74">
        <v>945</v>
      </c>
      <c r="BV124" s="74"/>
      <c r="BW124" s="74"/>
      <c r="BX124" s="74"/>
      <c r="BY124" s="74"/>
    </row>
    <row r="125" spans="1:77" s="3" customFormat="1" ht="12" customHeight="1" x14ac:dyDescent="0.25">
      <c r="A125" s="6"/>
      <c r="B125" s="6"/>
      <c r="C125" s="6"/>
      <c r="D125" s="47" t="s">
        <v>123</v>
      </c>
      <c r="E125" s="77"/>
      <c r="F125" s="78"/>
      <c r="G125" s="78"/>
      <c r="H125" s="78"/>
      <c r="I125" s="79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1">
        <f>SUM(AE121:AK124)</f>
        <v>270</v>
      </c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>
        <f>SUM(AS121:AX124)</f>
        <v>9.1147999999999989</v>
      </c>
      <c r="AT125" s="81"/>
      <c r="AU125" s="81"/>
      <c r="AV125" s="81"/>
      <c r="AW125" s="81"/>
      <c r="AX125" s="81"/>
      <c r="AY125" s="81">
        <f>SUM(AY121:BD124)</f>
        <v>6.9148000000000005</v>
      </c>
      <c r="AZ125" s="81"/>
      <c r="BA125" s="81"/>
      <c r="BB125" s="81"/>
      <c r="BC125" s="81"/>
      <c r="BD125" s="81"/>
      <c r="BE125" s="81">
        <f>SUM(BE121:BK124)</f>
        <v>25.724920000000001</v>
      </c>
      <c r="BF125" s="81"/>
      <c r="BG125" s="81"/>
      <c r="BH125" s="81"/>
      <c r="BI125" s="81"/>
      <c r="BJ125" s="81"/>
      <c r="BK125" s="81"/>
      <c r="BL125" s="81">
        <f>SUM(BL121:BT124)</f>
        <v>203.35</v>
      </c>
      <c r="BM125" s="81"/>
      <c r="BN125" s="81"/>
      <c r="BO125" s="81"/>
      <c r="BP125" s="81"/>
      <c r="BQ125" s="81"/>
      <c r="BR125" s="81"/>
      <c r="BS125" s="81"/>
      <c r="BT125" s="81"/>
      <c r="BU125" s="74"/>
      <c r="BV125" s="74"/>
      <c r="BW125" s="74"/>
      <c r="BX125" s="74"/>
      <c r="BY125" s="74"/>
    </row>
    <row r="126" spans="1:77" s="3" customFormat="1" ht="15.75" customHeight="1" x14ac:dyDescent="0.25">
      <c r="A126" s="3" t="s">
        <v>62</v>
      </c>
      <c r="D126" s="45" t="s">
        <v>112</v>
      </c>
      <c r="E126" s="88">
        <v>929</v>
      </c>
      <c r="F126" s="89"/>
      <c r="G126" s="89"/>
      <c r="H126" s="89"/>
      <c r="I126" s="90"/>
      <c r="J126" s="72" t="s">
        <v>191</v>
      </c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3">
        <v>100</v>
      </c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>
        <v>0.32</v>
      </c>
      <c r="AT126" s="73"/>
      <c r="AU126" s="73"/>
      <c r="AV126" s="73"/>
      <c r="AW126" s="73"/>
      <c r="AX126" s="73"/>
      <c r="AY126" s="73">
        <v>10.029999999999999</v>
      </c>
      <c r="AZ126" s="73"/>
      <c r="BA126" s="73"/>
      <c r="BB126" s="73"/>
      <c r="BC126" s="73"/>
      <c r="BD126" s="73"/>
      <c r="BE126" s="73">
        <v>1</v>
      </c>
      <c r="BF126" s="73"/>
      <c r="BG126" s="73"/>
      <c r="BH126" s="73"/>
      <c r="BI126" s="73"/>
      <c r="BJ126" s="73"/>
      <c r="BK126" s="73"/>
      <c r="BL126" s="73">
        <v>95.5</v>
      </c>
      <c r="BM126" s="73"/>
      <c r="BN126" s="73"/>
      <c r="BO126" s="73"/>
      <c r="BP126" s="73"/>
      <c r="BQ126" s="73"/>
      <c r="BR126" s="73"/>
      <c r="BS126" s="73"/>
      <c r="BT126" s="73"/>
      <c r="BU126" s="74">
        <v>166</v>
      </c>
      <c r="BV126" s="74"/>
      <c r="BW126" s="74"/>
      <c r="BX126" s="74"/>
      <c r="BY126" s="74"/>
    </row>
    <row r="127" spans="1:77" s="3" customFormat="1" ht="12" customHeight="1" x14ac:dyDescent="0.25">
      <c r="A127" s="3" t="s">
        <v>63</v>
      </c>
      <c r="D127" s="45"/>
      <c r="E127" s="88">
        <v>952</v>
      </c>
      <c r="F127" s="89"/>
      <c r="G127" s="89"/>
      <c r="H127" s="89"/>
      <c r="I127" s="90"/>
      <c r="J127" s="72" t="s">
        <v>40</v>
      </c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3">
        <v>250</v>
      </c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>
        <v>4.99</v>
      </c>
      <c r="AT127" s="73"/>
      <c r="AU127" s="73"/>
      <c r="AV127" s="73"/>
      <c r="AW127" s="73"/>
      <c r="AX127" s="73"/>
      <c r="AY127" s="73">
        <v>4.3975</v>
      </c>
      <c r="AZ127" s="73"/>
      <c r="BA127" s="73"/>
      <c r="BB127" s="73"/>
      <c r="BC127" s="73"/>
      <c r="BD127" s="73"/>
      <c r="BE127" s="73">
        <v>20.842500000000001</v>
      </c>
      <c r="BF127" s="73"/>
      <c r="BG127" s="73"/>
      <c r="BH127" s="73"/>
      <c r="BI127" s="73"/>
      <c r="BJ127" s="73"/>
      <c r="BK127" s="73"/>
      <c r="BL127" s="73">
        <v>143.16999999999999</v>
      </c>
      <c r="BM127" s="73"/>
      <c r="BN127" s="73"/>
      <c r="BO127" s="73"/>
      <c r="BP127" s="73"/>
      <c r="BQ127" s="73"/>
      <c r="BR127" s="73"/>
      <c r="BS127" s="73"/>
      <c r="BT127" s="73"/>
      <c r="BU127" s="74">
        <v>952</v>
      </c>
      <c r="BV127" s="74"/>
      <c r="BW127" s="74"/>
      <c r="BX127" s="74"/>
      <c r="BY127" s="74"/>
    </row>
    <row r="128" spans="1:77" s="3" customFormat="1" ht="12" customHeight="1" x14ac:dyDescent="0.25">
      <c r="A128" s="3" t="s">
        <v>61</v>
      </c>
      <c r="D128" s="45"/>
      <c r="E128" s="88">
        <v>98</v>
      </c>
      <c r="F128" s="89"/>
      <c r="G128" s="89"/>
      <c r="H128" s="89"/>
      <c r="I128" s="90"/>
      <c r="J128" s="72" t="s">
        <v>61</v>
      </c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3">
        <v>200</v>
      </c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>
        <v>16.792999999999999</v>
      </c>
      <c r="AT128" s="73"/>
      <c r="AU128" s="73"/>
      <c r="AV128" s="73"/>
      <c r="AW128" s="73"/>
      <c r="AX128" s="73"/>
      <c r="AY128" s="73">
        <v>24.146000000000001</v>
      </c>
      <c r="AZ128" s="73"/>
      <c r="BA128" s="73"/>
      <c r="BB128" s="73"/>
      <c r="BC128" s="73"/>
      <c r="BD128" s="73"/>
      <c r="BE128" s="73">
        <v>41.68</v>
      </c>
      <c r="BF128" s="73"/>
      <c r="BG128" s="73"/>
      <c r="BH128" s="73"/>
      <c r="BI128" s="73"/>
      <c r="BJ128" s="73"/>
      <c r="BK128" s="73"/>
      <c r="BL128" s="73">
        <v>451.26</v>
      </c>
      <c r="BM128" s="73"/>
      <c r="BN128" s="73"/>
      <c r="BO128" s="73"/>
      <c r="BP128" s="73"/>
      <c r="BQ128" s="73"/>
      <c r="BR128" s="73"/>
      <c r="BS128" s="73"/>
      <c r="BT128" s="73"/>
      <c r="BU128" s="74">
        <v>98</v>
      </c>
      <c r="BV128" s="74"/>
      <c r="BW128" s="74"/>
      <c r="BX128" s="74"/>
      <c r="BY128" s="74"/>
    </row>
    <row r="129" spans="1:77" s="3" customFormat="1" ht="12" customHeight="1" x14ac:dyDescent="0.25">
      <c r="A129" s="3" t="s">
        <v>14</v>
      </c>
      <c r="D129" s="45"/>
      <c r="E129" s="88">
        <v>214</v>
      </c>
      <c r="F129" s="89"/>
      <c r="G129" s="89"/>
      <c r="H129" s="89"/>
      <c r="I129" s="90"/>
      <c r="J129" s="72" t="s">
        <v>14</v>
      </c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3">
        <v>5</v>
      </c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>
        <v>0</v>
      </c>
      <c r="AT129" s="73"/>
      <c r="AU129" s="73"/>
      <c r="AV129" s="73"/>
      <c r="AW129" s="73"/>
      <c r="AX129" s="73"/>
      <c r="AY129" s="73">
        <v>0</v>
      </c>
      <c r="AZ129" s="73"/>
      <c r="BA129" s="73"/>
      <c r="BB129" s="73"/>
      <c r="BC129" s="73"/>
      <c r="BD129" s="73"/>
      <c r="BE129" s="73">
        <v>0</v>
      </c>
      <c r="BF129" s="73"/>
      <c r="BG129" s="73"/>
      <c r="BH129" s="73"/>
      <c r="BI129" s="73"/>
      <c r="BJ129" s="73"/>
      <c r="BK129" s="73"/>
      <c r="BL129" s="73">
        <v>0</v>
      </c>
      <c r="BM129" s="73"/>
      <c r="BN129" s="73"/>
      <c r="BO129" s="73"/>
      <c r="BP129" s="73"/>
      <c r="BQ129" s="73"/>
      <c r="BR129" s="73"/>
      <c r="BS129" s="73"/>
      <c r="BT129" s="73"/>
      <c r="BU129" s="74">
        <v>214</v>
      </c>
      <c r="BV129" s="74"/>
      <c r="BW129" s="74"/>
      <c r="BX129" s="74"/>
      <c r="BY129" s="74"/>
    </row>
    <row r="130" spans="1:77" s="3" customFormat="1" ht="12" customHeight="1" x14ac:dyDescent="0.25">
      <c r="A130" s="3" t="s">
        <v>11</v>
      </c>
      <c r="D130" s="45"/>
      <c r="E130" s="88">
        <v>204</v>
      </c>
      <c r="F130" s="89"/>
      <c r="G130" s="89"/>
      <c r="H130" s="89"/>
      <c r="I130" s="90"/>
      <c r="J130" s="72" t="s">
        <v>11</v>
      </c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3">
        <v>25</v>
      </c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>
        <v>1.65</v>
      </c>
      <c r="AT130" s="73"/>
      <c r="AU130" s="73"/>
      <c r="AV130" s="73"/>
      <c r="AW130" s="73"/>
      <c r="AX130" s="73"/>
      <c r="AY130" s="73">
        <v>0.22500000000000001</v>
      </c>
      <c r="AZ130" s="73"/>
      <c r="BA130" s="73"/>
      <c r="BB130" s="73"/>
      <c r="BC130" s="73"/>
      <c r="BD130" s="73"/>
      <c r="BE130" s="73">
        <v>9.5</v>
      </c>
      <c r="BF130" s="73"/>
      <c r="BG130" s="73"/>
      <c r="BH130" s="73"/>
      <c r="BI130" s="73"/>
      <c r="BJ130" s="73"/>
      <c r="BK130" s="73"/>
      <c r="BL130" s="73">
        <v>49.75</v>
      </c>
      <c r="BM130" s="73"/>
      <c r="BN130" s="73"/>
      <c r="BO130" s="73"/>
      <c r="BP130" s="73"/>
      <c r="BQ130" s="73"/>
      <c r="BR130" s="73"/>
      <c r="BS130" s="73"/>
      <c r="BT130" s="73"/>
      <c r="BU130" s="74">
        <v>204</v>
      </c>
      <c r="BV130" s="74"/>
      <c r="BW130" s="74"/>
      <c r="BX130" s="74"/>
      <c r="BY130" s="74"/>
    </row>
    <row r="131" spans="1:77" s="3" customFormat="1" ht="12" customHeight="1" x14ac:dyDescent="0.25">
      <c r="A131" s="3" t="s">
        <v>16</v>
      </c>
      <c r="D131" s="45"/>
      <c r="E131" s="88">
        <v>206</v>
      </c>
      <c r="F131" s="89"/>
      <c r="G131" s="89"/>
      <c r="H131" s="89"/>
      <c r="I131" s="90"/>
      <c r="J131" s="72" t="s">
        <v>16</v>
      </c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3">
        <v>50</v>
      </c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>
        <v>3.3</v>
      </c>
      <c r="AT131" s="73"/>
      <c r="AU131" s="73"/>
      <c r="AV131" s="73"/>
      <c r="AW131" s="73"/>
      <c r="AX131" s="73"/>
      <c r="AY131" s="73">
        <v>0.6</v>
      </c>
      <c r="AZ131" s="73"/>
      <c r="BA131" s="73"/>
      <c r="BB131" s="73"/>
      <c r="BC131" s="73"/>
      <c r="BD131" s="73"/>
      <c r="BE131" s="73">
        <v>16.7</v>
      </c>
      <c r="BF131" s="73"/>
      <c r="BG131" s="73"/>
      <c r="BH131" s="73"/>
      <c r="BI131" s="73"/>
      <c r="BJ131" s="73"/>
      <c r="BK131" s="73"/>
      <c r="BL131" s="73">
        <v>87</v>
      </c>
      <c r="BM131" s="73"/>
      <c r="BN131" s="73"/>
      <c r="BO131" s="73"/>
      <c r="BP131" s="73"/>
      <c r="BQ131" s="73"/>
      <c r="BR131" s="73"/>
      <c r="BS131" s="73"/>
      <c r="BT131" s="73"/>
      <c r="BU131" s="74">
        <v>206</v>
      </c>
      <c r="BV131" s="74"/>
      <c r="BW131" s="74"/>
      <c r="BX131" s="74"/>
      <c r="BY131" s="74"/>
    </row>
    <row r="132" spans="1:77" s="3" customFormat="1" ht="12" customHeight="1" x14ac:dyDescent="0.25">
      <c r="A132" s="3" t="s">
        <v>13</v>
      </c>
      <c r="D132" s="45"/>
      <c r="E132" s="88">
        <v>946</v>
      </c>
      <c r="F132" s="89"/>
      <c r="G132" s="89"/>
      <c r="H132" s="89"/>
      <c r="I132" s="90"/>
      <c r="J132" s="72" t="s">
        <v>13</v>
      </c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3">
        <v>200</v>
      </c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>
        <v>0.5</v>
      </c>
      <c r="AT132" s="73"/>
      <c r="AU132" s="73"/>
      <c r="AV132" s="73"/>
      <c r="AW132" s="73"/>
      <c r="AX132" s="73"/>
      <c r="AY132" s="73">
        <v>0</v>
      </c>
      <c r="AZ132" s="73"/>
      <c r="BA132" s="73"/>
      <c r="BB132" s="73"/>
      <c r="BC132" s="73"/>
      <c r="BD132" s="73"/>
      <c r="BE132" s="73">
        <v>27</v>
      </c>
      <c r="BF132" s="73"/>
      <c r="BG132" s="73"/>
      <c r="BH132" s="73"/>
      <c r="BI132" s="73"/>
      <c r="BJ132" s="73"/>
      <c r="BK132" s="73"/>
      <c r="BL132" s="73">
        <v>110</v>
      </c>
      <c r="BM132" s="73"/>
      <c r="BN132" s="73"/>
      <c r="BO132" s="73"/>
      <c r="BP132" s="73"/>
      <c r="BQ132" s="73"/>
      <c r="BR132" s="73"/>
      <c r="BS132" s="73"/>
      <c r="BT132" s="73"/>
      <c r="BU132" s="74">
        <v>946</v>
      </c>
      <c r="BV132" s="74"/>
      <c r="BW132" s="74"/>
      <c r="BX132" s="74"/>
      <c r="BY132" s="74"/>
    </row>
    <row r="133" spans="1:77" s="3" customFormat="1" ht="12" customHeight="1" x14ac:dyDescent="0.25">
      <c r="A133" s="6"/>
      <c r="B133" s="6"/>
      <c r="C133" s="6"/>
      <c r="D133" s="47" t="s">
        <v>113</v>
      </c>
      <c r="E133" s="77"/>
      <c r="F133" s="78"/>
      <c r="G133" s="78"/>
      <c r="H133" s="78"/>
      <c r="I133" s="79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1">
        <f>SUM(AE126:AK132)</f>
        <v>830</v>
      </c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97">
        <f>SUM(AS126:AX132)</f>
        <v>27.553000000000001</v>
      </c>
      <c r="AT133" s="97"/>
      <c r="AU133" s="97"/>
      <c r="AV133" s="97"/>
      <c r="AW133" s="97"/>
      <c r="AX133" s="97"/>
      <c r="AY133" s="97">
        <f>SUM(AY126:BD132)</f>
        <v>39.398499999999999</v>
      </c>
      <c r="AZ133" s="97"/>
      <c r="BA133" s="97"/>
      <c r="BB133" s="97"/>
      <c r="BC133" s="97"/>
      <c r="BD133" s="97"/>
      <c r="BE133" s="98">
        <f>SUM(BE126:BK132)</f>
        <v>116.72250000000001</v>
      </c>
      <c r="BF133" s="99"/>
      <c r="BG133" s="99"/>
      <c r="BH133" s="99"/>
      <c r="BI133" s="99"/>
      <c r="BJ133" s="99"/>
      <c r="BK133" s="100"/>
      <c r="BL133" s="97">
        <f>SUM(BL126:BT132)</f>
        <v>936.68</v>
      </c>
      <c r="BM133" s="97"/>
      <c r="BN133" s="97"/>
      <c r="BO133" s="97"/>
      <c r="BP133" s="97"/>
      <c r="BQ133" s="97"/>
      <c r="BR133" s="97"/>
      <c r="BS133" s="97"/>
      <c r="BT133" s="97"/>
      <c r="BU133" s="74"/>
      <c r="BV133" s="74"/>
      <c r="BW133" s="74"/>
      <c r="BX133" s="74"/>
      <c r="BY133" s="74"/>
    </row>
    <row r="134" spans="1:77" s="3" customFormat="1" ht="12" customHeight="1" x14ac:dyDescent="0.25">
      <c r="A134" s="3" t="s">
        <v>20</v>
      </c>
      <c r="D134" s="45" t="s">
        <v>114</v>
      </c>
      <c r="E134" s="88">
        <v>148</v>
      </c>
      <c r="F134" s="89"/>
      <c r="G134" s="89"/>
      <c r="H134" s="89"/>
      <c r="I134" s="90"/>
      <c r="J134" s="72" t="s">
        <v>20</v>
      </c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3">
        <v>250</v>
      </c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>
        <v>7.25</v>
      </c>
      <c r="AT134" s="73"/>
      <c r="AU134" s="73"/>
      <c r="AV134" s="73"/>
      <c r="AW134" s="73"/>
      <c r="AX134" s="73"/>
      <c r="AY134" s="73">
        <v>8</v>
      </c>
      <c r="AZ134" s="73"/>
      <c r="BA134" s="73"/>
      <c r="BB134" s="73"/>
      <c r="BC134" s="73"/>
      <c r="BD134" s="73"/>
      <c r="BE134" s="73">
        <v>11.75</v>
      </c>
      <c r="BF134" s="73"/>
      <c r="BG134" s="73"/>
      <c r="BH134" s="73"/>
      <c r="BI134" s="73"/>
      <c r="BJ134" s="73"/>
      <c r="BK134" s="73"/>
      <c r="BL134" s="73">
        <v>150</v>
      </c>
      <c r="BM134" s="73"/>
      <c r="BN134" s="73"/>
      <c r="BO134" s="73"/>
      <c r="BP134" s="73"/>
      <c r="BQ134" s="73"/>
      <c r="BR134" s="73"/>
      <c r="BS134" s="73"/>
      <c r="BT134" s="73"/>
      <c r="BU134" s="74" t="s">
        <v>151</v>
      </c>
      <c r="BV134" s="74"/>
      <c r="BW134" s="74"/>
      <c r="BX134" s="74"/>
      <c r="BY134" s="74"/>
    </row>
    <row r="135" spans="1:77" s="3" customFormat="1" ht="12" customHeight="1" x14ac:dyDescent="0.25">
      <c r="A135" s="3" t="s">
        <v>64</v>
      </c>
      <c r="D135" s="45"/>
      <c r="E135" s="88" t="s">
        <v>65</v>
      </c>
      <c r="F135" s="89"/>
      <c r="G135" s="89"/>
      <c r="H135" s="89"/>
      <c r="I135" s="90"/>
      <c r="J135" s="72" t="s">
        <v>64</v>
      </c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3">
        <v>100</v>
      </c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>
        <v>7.085</v>
      </c>
      <c r="AT135" s="73"/>
      <c r="AU135" s="73"/>
      <c r="AV135" s="73"/>
      <c r="AW135" s="73"/>
      <c r="AX135" s="73"/>
      <c r="AY135" s="73">
        <v>6.0739999999999998</v>
      </c>
      <c r="AZ135" s="73"/>
      <c r="BA135" s="73"/>
      <c r="BB135" s="73"/>
      <c r="BC135" s="73"/>
      <c r="BD135" s="73"/>
      <c r="BE135" s="73">
        <v>45.136000000000003</v>
      </c>
      <c r="BF135" s="73"/>
      <c r="BG135" s="73"/>
      <c r="BH135" s="73"/>
      <c r="BI135" s="73"/>
      <c r="BJ135" s="73"/>
      <c r="BK135" s="73"/>
      <c r="BL135" s="73">
        <v>267</v>
      </c>
      <c r="BM135" s="73"/>
      <c r="BN135" s="73"/>
      <c r="BO135" s="73"/>
      <c r="BP135" s="73"/>
      <c r="BQ135" s="73"/>
      <c r="BR135" s="73"/>
      <c r="BS135" s="73"/>
      <c r="BT135" s="73"/>
      <c r="BU135" s="74" t="s">
        <v>135</v>
      </c>
      <c r="BV135" s="74"/>
      <c r="BW135" s="74"/>
      <c r="BX135" s="74"/>
      <c r="BY135" s="74"/>
    </row>
    <row r="136" spans="1:77" s="3" customFormat="1" ht="12" customHeight="1" x14ac:dyDescent="0.25">
      <c r="A136" s="6"/>
      <c r="B136" s="6"/>
      <c r="C136" s="6"/>
      <c r="D136" s="47" t="s">
        <v>115</v>
      </c>
      <c r="E136" s="77"/>
      <c r="F136" s="78"/>
      <c r="G136" s="78"/>
      <c r="H136" s="78"/>
      <c r="I136" s="79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1">
        <f>SUM(AE134:AK135)</f>
        <v>350</v>
      </c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>
        <f>SUM(AS134:AX135)</f>
        <v>14.335000000000001</v>
      </c>
      <c r="AT136" s="81"/>
      <c r="AU136" s="81"/>
      <c r="AV136" s="81"/>
      <c r="AW136" s="81"/>
      <c r="AX136" s="81"/>
      <c r="AY136" s="81">
        <f>SUM(AY134:BD135)</f>
        <v>14.074</v>
      </c>
      <c r="AZ136" s="81"/>
      <c r="BA136" s="81"/>
      <c r="BB136" s="81"/>
      <c r="BC136" s="81"/>
      <c r="BD136" s="81"/>
      <c r="BE136" s="81">
        <f>SUM(BE134:BK135)</f>
        <v>56.886000000000003</v>
      </c>
      <c r="BF136" s="81"/>
      <c r="BG136" s="81"/>
      <c r="BH136" s="81"/>
      <c r="BI136" s="81"/>
      <c r="BJ136" s="81"/>
      <c r="BK136" s="81"/>
      <c r="BL136" s="81">
        <f>SUM(BL134:BT135)</f>
        <v>417</v>
      </c>
      <c r="BM136" s="81"/>
      <c r="BN136" s="81"/>
      <c r="BO136" s="81"/>
      <c r="BP136" s="81"/>
      <c r="BQ136" s="81"/>
      <c r="BR136" s="81"/>
      <c r="BS136" s="81"/>
      <c r="BT136" s="81"/>
      <c r="BU136" s="74"/>
      <c r="BV136" s="74"/>
      <c r="BW136" s="74"/>
      <c r="BX136" s="74"/>
      <c r="BY136" s="74"/>
    </row>
    <row r="137" spans="1:77" s="3" customFormat="1" ht="12" customHeight="1" x14ac:dyDescent="0.25">
      <c r="A137" s="3" t="s">
        <v>67</v>
      </c>
      <c r="D137" s="45" t="s">
        <v>116</v>
      </c>
      <c r="E137" s="88">
        <v>168</v>
      </c>
      <c r="F137" s="89"/>
      <c r="G137" s="89"/>
      <c r="H137" s="89"/>
      <c r="I137" s="90"/>
      <c r="J137" s="72" t="s">
        <v>192</v>
      </c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3">
        <v>100</v>
      </c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>
        <v>1.04</v>
      </c>
      <c r="AT137" s="73"/>
      <c r="AU137" s="73"/>
      <c r="AV137" s="73"/>
      <c r="AW137" s="73"/>
      <c r="AX137" s="73"/>
      <c r="AY137" s="73">
        <v>5.2</v>
      </c>
      <c r="AZ137" s="73"/>
      <c r="BA137" s="73"/>
      <c r="BB137" s="73"/>
      <c r="BC137" s="73"/>
      <c r="BD137" s="73"/>
      <c r="BE137" s="73">
        <v>6.7</v>
      </c>
      <c r="BF137" s="73"/>
      <c r="BG137" s="73"/>
      <c r="BH137" s="73"/>
      <c r="BI137" s="73"/>
      <c r="BJ137" s="73"/>
      <c r="BK137" s="73"/>
      <c r="BL137" s="73">
        <v>77.44</v>
      </c>
      <c r="BM137" s="73"/>
      <c r="BN137" s="73"/>
      <c r="BO137" s="73"/>
      <c r="BP137" s="73"/>
      <c r="BQ137" s="73"/>
      <c r="BR137" s="73"/>
      <c r="BS137" s="73"/>
      <c r="BT137" s="73"/>
      <c r="BU137" s="74">
        <v>16</v>
      </c>
      <c r="BV137" s="74"/>
      <c r="BW137" s="74"/>
      <c r="BX137" s="74"/>
      <c r="BY137" s="74"/>
    </row>
    <row r="138" spans="1:77" s="3" customFormat="1" ht="12" customHeight="1" x14ac:dyDescent="0.25">
      <c r="A138" s="3" t="s">
        <v>66</v>
      </c>
      <c r="D138" s="45"/>
      <c r="E138" s="88">
        <v>72</v>
      </c>
      <c r="F138" s="89"/>
      <c r="G138" s="89"/>
      <c r="H138" s="89"/>
      <c r="I138" s="90"/>
      <c r="J138" s="72" t="s">
        <v>66</v>
      </c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3">
        <v>100</v>
      </c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>
        <v>17.295999999999999</v>
      </c>
      <c r="AT138" s="73"/>
      <c r="AU138" s="73"/>
      <c r="AV138" s="73"/>
      <c r="AW138" s="73"/>
      <c r="AX138" s="73"/>
      <c r="AY138" s="73">
        <v>17.22</v>
      </c>
      <c r="AZ138" s="73"/>
      <c r="BA138" s="73"/>
      <c r="BB138" s="73"/>
      <c r="BC138" s="73"/>
      <c r="BD138" s="73"/>
      <c r="BE138" s="73">
        <v>15.045999999999999</v>
      </c>
      <c r="BF138" s="73"/>
      <c r="BG138" s="73"/>
      <c r="BH138" s="73"/>
      <c r="BI138" s="73"/>
      <c r="BJ138" s="73"/>
      <c r="BK138" s="73"/>
      <c r="BL138" s="73">
        <v>285.04000000000002</v>
      </c>
      <c r="BM138" s="73"/>
      <c r="BN138" s="73"/>
      <c r="BO138" s="73"/>
      <c r="BP138" s="73"/>
      <c r="BQ138" s="73"/>
      <c r="BR138" s="73"/>
      <c r="BS138" s="73"/>
      <c r="BT138" s="73"/>
      <c r="BU138" s="74" t="s">
        <v>179</v>
      </c>
      <c r="BV138" s="74"/>
      <c r="BW138" s="74"/>
      <c r="BX138" s="74"/>
      <c r="BY138" s="74"/>
    </row>
    <row r="139" spans="1:77" s="3" customFormat="1" ht="12" customHeight="1" x14ac:dyDescent="0.25">
      <c r="A139" s="3" t="s">
        <v>37</v>
      </c>
      <c r="D139" s="45"/>
      <c r="E139" s="88">
        <v>912</v>
      </c>
      <c r="F139" s="89"/>
      <c r="G139" s="89"/>
      <c r="H139" s="89"/>
      <c r="I139" s="90"/>
      <c r="J139" s="72" t="s">
        <v>98</v>
      </c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3">
        <v>200</v>
      </c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>
        <v>3.24</v>
      </c>
      <c r="AT139" s="73"/>
      <c r="AU139" s="73"/>
      <c r="AV139" s="73"/>
      <c r="AW139" s="73"/>
      <c r="AX139" s="73"/>
      <c r="AY139" s="73">
        <v>7.06</v>
      </c>
      <c r="AZ139" s="73"/>
      <c r="BA139" s="73"/>
      <c r="BB139" s="73"/>
      <c r="BC139" s="73"/>
      <c r="BD139" s="73"/>
      <c r="BE139" s="73">
        <v>1.3988499999999999</v>
      </c>
      <c r="BF139" s="73"/>
      <c r="BG139" s="73"/>
      <c r="BH139" s="73"/>
      <c r="BI139" s="73"/>
      <c r="BJ139" s="73"/>
      <c r="BK139" s="73"/>
      <c r="BL139" s="73">
        <v>19</v>
      </c>
      <c r="BM139" s="73"/>
      <c r="BN139" s="73"/>
      <c r="BO139" s="73"/>
      <c r="BP139" s="73"/>
      <c r="BQ139" s="73"/>
      <c r="BR139" s="73"/>
      <c r="BS139" s="73"/>
      <c r="BT139" s="73"/>
      <c r="BU139" s="74">
        <v>126</v>
      </c>
      <c r="BV139" s="74"/>
      <c r="BW139" s="74"/>
      <c r="BX139" s="74"/>
      <c r="BY139" s="74"/>
    </row>
    <row r="140" spans="1:77" s="3" customFormat="1" ht="12" customHeight="1" x14ac:dyDescent="0.25">
      <c r="A140" s="3" t="s">
        <v>11</v>
      </c>
      <c r="D140" s="45"/>
      <c r="E140" s="88">
        <v>194</v>
      </c>
      <c r="F140" s="89"/>
      <c r="G140" s="89"/>
      <c r="H140" s="89"/>
      <c r="I140" s="90"/>
      <c r="J140" s="72" t="s">
        <v>11</v>
      </c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3">
        <v>50</v>
      </c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>
        <v>3.3</v>
      </c>
      <c r="AT140" s="73"/>
      <c r="AU140" s="73"/>
      <c r="AV140" s="73"/>
      <c r="AW140" s="73"/>
      <c r="AX140" s="73"/>
      <c r="AY140" s="73">
        <v>0.45</v>
      </c>
      <c r="AZ140" s="73"/>
      <c r="BA140" s="73"/>
      <c r="BB140" s="73"/>
      <c r="BC140" s="73"/>
      <c r="BD140" s="73"/>
      <c r="BE140" s="73">
        <v>19</v>
      </c>
      <c r="BF140" s="73"/>
      <c r="BG140" s="73"/>
      <c r="BH140" s="73"/>
      <c r="BI140" s="73"/>
      <c r="BJ140" s="73"/>
      <c r="BK140" s="73"/>
      <c r="BL140" s="73">
        <v>99.5</v>
      </c>
      <c r="BM140" s="73"/>
      <c r="BN140" s="73"/>
      <c r="BO140" s="73"/>
      <c r="BP140" s="73"/>
      <c r="BQ140" s="73"/>
      <c r="BR140" s="73"/>
      <c r="BS140" s="73"/>
      <c r="BT140" s="73"/>
      <c r="BU140" s="74">
        <v>194</v>
      </c>
      <c r="BV140" s="74"/>
      <c r="BW140" s="74"/>
      <c r="BX140" s="74"/>
      <c r="BY140" s="74"/>
    </row>
    <row r="141" spans="1:77" s="3" customFormat="1" ht="12" customHeight="1" x14ac:dyDescent="0.25">
      <c r="A141" s="3" t="s">
        <v>16</v>
      </c>
      <c r="D141" s="45"/>
      <c r="E141" s="88">
        <v>206</v>
      </c>
      <c r="F141" s="89"/>
      <c r="G141" s="89"/>
      <c r="H141" s="89"/>
      <c r="I141" s="90"/>
      <c r="J141" s="72" t="s">
        <v>16</v>
      </c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3">
        <v>50</v>
      </c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>
        <v>3.3</v>
      </c>
      <c r="AT141" s="73"/>
      <c r="AU141" s="73"/>
      <c r="AV141" s="73"/>
      <c r="AW141" s="73"/>
      <c r="AX141" s="73"/>
      <c r="AY141" s="73">
        <v>0.6</v>
      </c>
      <c r="AZ141" s="73"/>
      <c r="BA141" s="73"/>
      <c r="BB141" s="73"/>
      <c r="BC141" s="73"/>
      <c r="BD141" s="73"/>
      <c r="BE141" s="73">
        <v>16.7</v>
      </c>
      <c r="BF141" s="73"/>
      <c r="BG141" s="73"/>
      <c r="BH141" s="73"/>
      <c r="BI141" s="73"/>
      <c r="BJ141" s="73"/>
      <c r="BK141" s="73"/>
      <c r="BL141" s="73">
        <v>87</v>
      </c>
      <c r="BM141" s="73"/>
      <c r="BN141" s="73"/>
      <c r="BO141" s="73"/>
      <c r="BP141" s="73"/>
      <c r="BQ141" s="73"/>
      <c r="BR141" s="73"/>
      <c r="BS141" s="73"/>
      <c r="BT141" s="73"/>
      <c r="BU141" s="74">
        <v>206</v>
      </c>
      <c r="BV141" s="74"/>
      <c r="BW141" s="74"/>
      <c r="BX141" s="74"/>
      <c r="BY141" s="74"/>
    </row>
    <row r="142" spans="1:77" s="3" customFormat="1" ht="12" customHeight="1" x14ac:dyDescent="0.25">
      <c r="A142" s="3" t="s">
        <v>68</v>
      </c>
      <c r="D142" s="45"/>
      <c r="E142" s="88">
        <v>943</v>
      </c>
      <c r="F142" s="89"/>
      <c r="G142" s="89"/>
      <c r="H142" s="89"/>
      <c r="I142" s="90"/>
      <c r="J142" s="72" t="s">
        <v>148</v>
      </c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3">
        <v>200</v>
      </c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155">
        <v>0.26300000000000001</v>
      </c>
      <c r="AT142" s="155"/>
      <c r="AU142" s="155"/>
      <c r="AV142" s="155"/>
      <c r="AW142" s="155"/>
      <c r="AX142" s="155"/>
      <c r="AY142" s="155">
        <v>7.0000000000000001E-3</v>
      </c>
      <c r="AZ142" s="155"/>
      <c r="BA142" s="155"/>
      <c r="BB142" s="155"/>
      <c r="BC142" s="155"/>
      <c r="BD142" s="155"/>
      <c r="BE142" s="155">
        <v>15.22</v>
      </c>
      <c r="BF142" s="155"/>
      <c r="BG142" s="155"/>
      <c r="BH142" s="155"/>
      <c r="BI142" s="155"/>
      <c r="BJ142" s="155"/>
      <c r="BK142" s="155"/>
      <c r="BL142" s="73">
        <v>61.14</v>
      </c>
      <c r="BM142" s="73"/>
      <c r="BN142" s="73"/>
      <c r="BO142" s="73"/>
      <c r="BP142" s="73"/>
      <c r="BQ142" s="73"/>
      <c r="BR142" s="73"/>
      <c r="BS142" s="73"/>
      <c r="BT142" s="73"/>
      <c r="BU142" s="74">
        <v>165</v>
      </c>
      <c r="BV142" s="74"/>
      <c r="BW142" s="74"/>
      <c r="BX142" s="74"/>
      <c r="BY142" s="74"/>
    </row>
    <row r="143" spans="1:77" s="3" customFormat="1" ht="12" customHeight="1" x14ac:dyDescent="0.25">
      <c r="A143" s="6"/>
      <c r="B143" s="6"/>
      <c r="C143" s="6"/>
      <c r="D143" s="47" t="s">
        <v>117</v>
      </c>
      <c r="E143" s="77"/>
      <c r="F143" s="78"/>
      <c r="G143" s="78"/>
      <c r="H143" s="78"/>
      <c r="I143" s="79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1">
        <f>SUM(AE137:AK142)</f>
        <v>700</v>
      </c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>
        <f>SUM(AS137:AX142)</f>
        <v>28.439000000000004</v>
      </c>
      <c r="AT143" s="81"/>
      <c r="AU143" s="81"/>
      <c r="AV143" s="81"/>
      <c r="AW143" s="81"/>
      <c r="AX143" s="81"/>
      <c r="AY143" s="81">
        <f>SUM(AY137:BD142)</f>
        <v>30.536999999999999</v>
      </c>
      <c r="AZ143" s="81"/>
      <c r="BA143" s="81"/>
      <c r="BB143" s="81"/>
      <c r="BC143" s="81"/>
      <c r="BD143" s="81"/>
      <c r="BE143" s="81">
        <f>SUM(BE137:BK142)</f>
        <v>74.064849999999993</v>
      </c>
      <c r="BF143" s="81"/>
      <c r="BG143" s="81"/>
      <c r="BH143" s="81"/>
      <c r="BI143" s="81"/>
      <c r="BJ143" s="81"/>
      <c r="BK143" s="81"/>
      <c r="BL143" s="81">
        <f>SUM(BL138:BT142)</f>
        <v>551.68000000000006</v>
      </c>
      <c r="BM143" s="81"/>
      <c r="BN143" s="81"/>
      <c r="BO143" s="81"/>
      <c r="BP143" s="81"/>
      <c r="BQ143" s="81"/>
      <c r="BR143" s="81"/>
      <c r="BS143" s="81"/>
      <c r="BT143" s="81"/>
      <c r="BU143" s="74"/>
      <c r="BV143" s="74"/>
      <c r="BW143" s="74"/>
      <c r="BX143" s="74"/>
      <c r="BY143" s="74"/>
    </row>
    <row r="144" spans="1:77" s="3" customFormat="1" ht="12" customHeight="1" x14ac:dyDescent="0.25">
      <c r="A144" s="3" t="s">
        <v>29</v>
      </c>
      <c r="D144" s="45" t="s">
        <v>118</v>
      </c>
      <c r="E144" s="88">
        <v>150</v>
      </c>
      <c r="F144" s="89"/>
      <c r="G144" s="89"/>
      <c r="H144" s="89"/>
      <c r="I144" s="90"/>
      <c r="J144" s="72" t="s">
        <v>143</v>
      </c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3">
        <v>200</v>
      </c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>
        <v>5.8</v>
      </c>
      <c r="AT144" s="73"/>
      <c r="AU144" s="73"/>
      <c r="AV144" s="73"/>
      <c r="AW144" s="73"/>
      <c r="AX144" s="73"/>
      <c r="AY144" s="73">
        <v>5</v>
      </c>
      <c r="AZ144" s="73"/>
      <c r="BA144" s="73"/>
      <c r="BB144" s="73"/>
      <c r="BC144" s="73"/>
      <c r="BD144" s="73"/>
      <c r="BE144" s="73">
        <v>8.4</v>
      </c>
      <c r="BF144" s="73"/>
      <c r="BG144" s="73"/>
      <c r="BH144" s="73"/>
      <c r="BI144" s="73"/>
      <c r="BJ144" s="73"/>
      <c r="BK144" s="73"/>
      <c r="BL144" s="73">
        <v>108</v>
      </c>
      <c r="BM144" s="73"/>
      <c r="BN144" s="73"/>
      <c r="BO144" s="73"/>
      <c r="BP144" s="73"/>
      <c r="BQ144" s="73"/>
      <c r="BR144" s="73"/>
      <c r="BS144" s="73"/>
      <c r="BT144" s="73"/>
      <c r="BU144" s="74" t="s">
        <v>145</v>
      </c>
      <c r="BV144" s="74"/>
      <c r="BW144" s="74"/>
      <c r="BX144" s="74"/>
      <c r="BY144" s="74"/>
    </row>
    <row r="145" spans="1:77" s="3" customFormat="1" ht="12" customHeight="1" x14ac:dyDescent="0.25">
      <c r="A145" s="3" t="s">
        <v>46</v>
      </c>
      <c r="D145" s="45"/>
      <c r="E145" s="88">
        <v>172</v>
      </c>
      <c r="F145" s="89"/>
      <c r="G145" s="89"/>
      <c r="H145" s="89"/>
      <c r="I145" s="90"/>
      <c r="J145" s="72" t="s">
        <v>144</v>
      </c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3">
        <v>40</v>
      </c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>
        <v>2.56</v>
      </c>
      <c r="AT145" s="73"/>
      <c r="AU145" s="73"/>
      <c r="AV145" s="73"/>
      <c r="AW145" s="73"/>
      <c r="AX145" s="73"/>
      <c r="AY145" s="73">
        <v>6.72</v>
      </c>
      <c r="AZ145" s="73"/>
      <c r="BA145" s="73"/>
      <c r="BB145" s="73"/>
      <c r="BC145" s="73"/>
      <c r="BD145" s="73"/>
      <c r="BE145" s="73">
        <v>27.4</v>
      </c>
      <c r="BF145" s="73"/>
      <c r="BG145" s="73"/>
      <c r="BH145" s="73"/>
      <c r="BI145" s="73"/>
      <c r="BJ145" s="73"/>
      <c r="BK145" s="73"/>
      <c r="BL145" s="73">
        <v>180.4</v>
      </c>
      <c r="BM145" s="73"/>
      <c r="BN145" s="73"/>
      <c r="BO145" s="73"/>
      <c r="BP145" s="73"/>
      <c r="BQ145" s="73"/>
      <c r="BR145" s="73"/>
      <c r="BS145" s="73"/>
      <c r="BT145" s="73"/>
      <c r="BU145" s="74">
        <v>164</v>
      </c>
      <c r="BV145" s="74"/>
      <c r="BW145" s="74"/>
      <c r="BX145" s="74"/>
      <c r="BY145" s="74"/>
    </row>
    <row r="146" spans="1:77" ht="12" customHeight="1" x14ac:dyDescent="0.25">
      <c r="D146" s="47" t="s">
        <v>119</v>
      </c>
      <c r="E146" s="77"/>
      <c r="F146" s="78"/>
      <c r="G146" s="78"/>
      <c r="H146" s="78"/>
      <c r="I146" s="79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97">
        <f>SUM(AE144:AK145)</f>
        <v>240</v>
      </c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>
        <f>SUM(AS144:AX145)</f>
        <v>8.36</v>
      </c>
      <c r="AT146" s="97"/>
      <c r="AU146" s="97"/>
      <c r="AV146" s="97"/>
      <c r="AW146" s="97"/>
      <c r="AX146" s="97"/>
      <c r="AY146" s="97">
        <f>SUM(AY144:BD145)</f>
        <v>11.719999999999999</v>
      </c>
      <c r="AZ146" s="97"/>
      <c r="BA146" s="97"/>
      <c r="BB146" s="97"/>
      <c r="BC146" s="97"/>
      <c r="BD146" s="97"/>
      <c r="BE146" s="98">
        <f>SUM(BE144:BK145)</f>
        <v>35.799999999999997</v>
      </c>
      <c r="BF146" s="99"/>
      <c r="BG146" s="99"/>
      <c r="BH146" s="99"/>
      <c r="BI146" s="99"/>
      <c r="BJ146" s="99"/>
      <c r="BK146" s="100"/>
      <c r="BL146" s="97">
        <f>SUM(BL144:BT145)</f>
        <v>288.39999999999998</v>
      </c>
      <c r="BM146" s="97"/>
      <c r="BN146" s="97"/>
      <c r="BO146" s="97"/>
      <c r="BP146" s="97"/>
      <c r="BQ146" s="97"/>
      <c r="BR146" s="97"/>
      <c r="BS146" s="97"/>
      <c r="BT146" s="97"/>
      <c r="BU146" s="74"/>
      <c r="BV146" s="74"/>
      <c r="BW146" s="74"/>
      <c r="BX146" s="74"/>
      <c r="BY146" s="74"/>
    </row>
    <row r="147" spans="1:77" s="7" customFormat="1" ht="12" customHeight="1" x14ac:dyDescent="0.25">
      <c r="D147" s="49" t="s">
        <v>120</v>
      </c>
      <c r="E147" s="82"/>
      <c r="F147" s="83"/>
      <c r="G147" s="83"/>
      <c r="H147" s="83"/>
      <c r="I147" s="84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1">
        <f>AE120+AE125+AE133+AE136+AE143+AE146</f>
        <v>2940</v>
      </c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>
        <f>AS120+AS125+AS133+AS136+AS143+AS146</f>
        <v>125.6018</v>
      </c>
      <c r="AT147" s="141"/>
      <c r="AU147" s="141"/>
      <c r="AV147" s="141"/>
      <c r="AW147" s="141"/>
      <c r="AX147" s="141"/>
      <c r="AY147" s="141">
        <f>AY120+AY125+AY133+AY136+AY143+AY146</f>
        <v>132.8443</v>
      </c>
      <c r="AZ147" s="141"/>
      <c r="BA147" s="141"/>
      <c r="BB147" s="141"/>
      <c r="BC147" s="141"/>
      <c r="BD147" s="141"/>
      <c r="BE147" s="141">
        <f>BE120+BE125+BE133+BE136+BE143+BE146</f>
        <v>407.29827</v>
      </c>
      <c r="BF147" s="141"/>
      <c r="BG147" s="141"/>
      <c r="BH147" s="141"/>
      <c r="BI147" s="141"/>
      <c r="BJ147" s="141"/>
      <c r="BK147" s="141"/>
      <c r="BL147" s="141">
        <f>BL120+BL125+BL133+BL136+BL143+BL146</f>
        <v>3214.7000000000003</v>
      </c>
      <c r="BM147" s="141"/>
      <c r="BN147" s="141"/>
      <c r="BO147" s="141"/>
      <c r="BP147" s="141"/>
      <c r="BQ147" s="141"/>
      <c r="BR147" s="141"/>
      <c r="BS147" s="141"/>
      <c r="BT147" s="141"/>
      <c r="BU147" s="107"/>
      <c r="BV147" s="107"/>
      <c r="BW147" s="107"/>
      <c r="BX147" s="107"/>
      <c r="BY147" s="75"/>
    </row>
    <row r="148" spans="1:77" ht="12" customHeight="1" x14ac:dyDescent="0.25">
      <c r="D148" s="50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1"/>
      <c r="BV148" s="11"/>
      <c r="BW148" s="11"/>
      <c r="BX148" s="11"/>
      <c r="BY148" s="13"/>
    </row>
    <row r="149" spans="1:77" s="2" customFormat="1" ht="12" customHeight="1" x14ac:dyDescent="0.2">
      <c r="D149" s="14" t="s">
        <v>108</v>
      </c>
      <c r="E149" s="91" t="s">
        <v>0</v>
      </c>
      <c r="F149" s="92"/>
      <c r="G149" s="92"/>
      <c r="H149" s="92"/>
      <c r="I149" s="93"/>
      <c r="J149" s="108" t="s">
        <v>1</v>
      </c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42"/>
      <c r="AE149" s="143" t="s">
        <v>2</v>
      </c>
      <c r="AF149" s="144"/>
      <c r="AG149" s="144"/>
      <c r="AH149" s="144"/>
      <c r="AI149" s="144"/>
      <c r="AJ149" s="144"/>
      <c r="AK149" s="145"/>
      <c r="AL149" s="15" t="s">
        <v>3</v>
      </c>
      <c r="AM149" s="16"/>
      <c r="AN149" s="16"/>
      <c r="AO149" s="16"/>
      <c r="AP149" s="16"/>
      <c r="AQ149" s="16"/>
      <c r="AR149" s="17"/>
      <c r="AS149" s="146" t="s">
        <v>4</v>
      </c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8"/>
      <c r="BU149" s="108" t="s">
        <v>0</v>
      </c>
      <c r="BV149" s="109"/>
      <c r="BW149" s="109"/>
      <c r="BX149" s="109"/>
      <c r="BY149" s="93"/>
    </row>
    <row r="150" spans="1:77" s="2" customFormat="1" ht="12" customHeight="1" x14ac:dyDescent="0.2">
      <c r="D150" s="18" t="s">
        <v>127</v>
      </c>
      <c r="E150" s="19"/>
      <c r="F150" s="20"/>
      <c r="G150" s="20"/>
      <c r="H150" s="20"/>
      <c r="I150" s="21"/>
      <c r="J150" s="19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1"/>
      <c r="AE150" s="22"/>
      <c r="AF150" s="23"/>
      <c r="AG150" s="23"/>
      <c r="AH150" s="23"/>
      <c r="AI150" s="23"/>
      <c r="AJ150" s="23"/>
      <c r="AK150" s="24"/>
      <c r="AL150" s="22"/>
      <c r="AM150" s="23"/>
      <c r="AN150" s="23"/>
      <c r="AO150" s="23"/>
      <c r="AP150" s="23"/>
      <c r="AQ150" s="23"/>
      <c r="AR150" s="24"/>
      <c r="AS150" s="101" t="s">
        <v>5</v>
      </c>
      <c r="AT150" s="102"/>
      <c r="AU150" s="102"/>
      <c r="AV150" s="102"/>
      <c r="AW150" s="102"/>
      <c r="AX150" s="103"/>
      <c r="AY150" s="101" t="s">
        <v>6</v>
      </c>
      <c r="AZ150" s="102"/>
      <c r="BA150" s="102"/>
      <c r="BB150" s="102"/>
      <c r="BC150" s="102"/>
      <c r="BD150" s="103"/>
      <c r="BE150" s="101" t="s">
        <v>7</v>
      </c>
      <c r="BF150" s="102"/>
      <c r="BG150" s="102"/>
      <c r="BH150" s="102"/>
      <c r="BI150" s="102"/>
      <c r="BJ150" s="102"/>
      <c r="BK150" s="103"/>
      <c r="BL150" s="101" t="s">
        <v>8</v>
      </c>
      <c r="BM150" s="102"/>
      <c r="BN150" s="102"/>
      <c r="BO150" s="102"/>
      <c r="BP150" s="102"/>
      <c r="BQ150" s="102"/>
      <c r="BR150" s="102"/>
      <c r="BS150" s="102"/>
      <c r="BT150" s="103"/>
      <c r="BU150" s="19"/>
      <c r="BV150" s="20"/>
      <c r="BW150" s="20"/>
      <c r="BX150" s="20"/>
      <c r="BY150" s="21"/>
    </row>
    <row r="151" spans="1:77" s="3" customFormat="1" ht="12" customHeight="1" x14ac:dyDescent="0.25">
      <c r="A151" s="3" t="s">
        <v>33</v>
      </c>
      <c r="D151" s="45" t="s">
        <v>110</v>
      </c>
      <c r="E151" s="88">
        <v>212</v>
      </c>
      <c r="F151" s="89"/>
      <c r="G151" s="89"/>
      <c r="H151" s="89"/>
      <c r="I151" s="90"/>
      <c r="J151" s="72" t="s">
        <v>12</v>
      </c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3">
        <v>200</v>
      </c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>
        <v>6.2</v>
      </c>
      <c r="AT151" s="73"/>
      <c r="AU151" s="73"/>
      <c r="AV151" s="73"/>
      <c r="AW151" s="73"/>
      <c r="AX151" s="73"/>
      <c r="AY151" s="73">
        <v>6.2</v>
      </c>
      <c r="AZ151" s="73"/>
      <c r="BA151" s="73"/>
      <c r="BB151" s="73"/>
      <c r="BC151" s="73"/>
      <c r="BD151" s="73"/>
      <c r="BE151" s="73">
        <v>25.34</v>
      </c>
      <c r="BF151" s="73"/>
      <c r="BG151" s="73"/>
      <c r="BH151" s="73"/>
      <c r="BI151" s="73"/>
      <c r="BJ151" s="73"/>
      <c r="BK151" s="73"/>
      <c r="BL151" s="73">
        <v>181.18</v>
      </c>
      <c r="BM151" s="73"/>
      <c r="BN151" s="73"/>
      <c r="BO151" s="73"/>
      <c r="BP151" s="73"/>
      <c r="BQ151" s="73"/>
      <c r="BR151" s="73"/>
      <c r="BS151" s="73"/>
      <c r="BT151" s="73"/>
      <c r="BU151" s="74">
        <v>942</v>
      </c>
      <c r="BV151" s="74"/>
      <c r="BW151" s="74"/>
      <c r="BX151" s="74"/>
      <c r="BY151" s="74"/>
    </row>
    <row r="152" spans="1:77" s="3" customFormat="1" ht="12" customHeight="1" x14ac:dyDescent="0.25">
      <c r="A152" s="3" t="s">
        <v>11</v>
      </c>
      <c r="D152" s="45"/>
      <c r="E152" s="88">
        <v>194</v>
      </c>
      <c r="F152" s="89"/>
      <c r="G152" s="89"/>
      <c r="H152" s="89"/>
      <c r="I152" s="90"/>
      <c r="J152" s="110" t="s">
        <v>139</v>
      </c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2"/>
      <c r="AE152" s="113">
        <v>50</v>
      </c>
      <c r="AF152" s="114"/>
      <c r="AG152" s="114"/>
      <c r="AH152" s="114"/>
      <c r="AI152" s="114"/>
      <c r="AJ152" s="114"/>
      <c r="AK152" s="115"/>
      <c r="AL152" s="113"/>
      <c r="AM152" s="114"/>
      <c r="AN152" s="114"/>
      <c r="AO152" s="114"/>
      <c r="AP152" s="114"/>
      <c r="AQ152" s="114"/>
      <c r="AR152" s="115"/>
      <c r="AS152" s="113">
        <v>3.75</v>
      </c>
      <c r="AT152" s="114"/>
      <c r="AU152" s="114"/>
      <c r="AV152" s="114"/>
      <c r="AW152" s="114"/>
      <c r="AX152" s="115"/>
      <c r="AY152" s="113">
        <v>1.45</v>
      </c>
      <c r="AZ152" s="114"/>
      <c r="BA152" s="114"/>
      <c r="BB152" s="114"/>
      <c r="BC152" s="114"/>
      <c r="BD152" s="115"/>
      <c r="BE152" s="113">
        <v>25.7</v>
      </c>
      <c r="BF152" s="114"/>
      <c r="BG152" s="114"/>
      <c r="BH152" s="114"/>
      <c r="BI152" s="114"/>
      <c r="BJ152" s="114"/>
      <c r="BK152" s="115"/>
      <c r="BL152" s="113">
        <v>131</v>
      </c>
      <c r="BM152" s="114"/>
      <c r="BN152" s="114"/>
      <c r="BO152" s="114"/>
      <c r="BP152" s="114"/>
      <c r="BQ152" s="114"/>
      <c r="BR152" s="114"/>
      <c r="BS152" s="114"/>
      <c r="BT152" s="115"/>
      <c r="BU152" s="88">
        <v>224</v>
      </c>
      <c r="BV152" s="89"/>
      <c r="BW152" s="89"/>
      <c r="BX152" s="89"/>
      <c r="BY152" s="90"/>
    </row>
    <row r="153" spans="1:77" s="3" customFormat="1" ht="12" customHeight="1" x14ac:dyDescent="0.25">
      <c r="A153" s="3" t="s">
        <v>69</v>
      </c>
      <c r="D153" s="45"/>
      <c r="E153" s="88">
        <v>26</v>
      </c>
      <c r="F153" s="89"/>
      <c r="G153" s="89"/>
      <c r="H153" s="89"/>
      <c r="I153" s="90"/>
      <c r="J153" s="110" t="s">
        <v>69</v>
      </c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2"/>
      <c r="AE153" s="131">
        <v>250</v>
      </c>
      <c r="AF153" s="132"/>
      <c r="AG153" s="132"/>
      <c r="AH153" s="132"/>
      <c r="AI153" s="132"/>
      <c r="AJ153" s="132"/>
      <c r="AK153" s="133"/>
      <c r="AL153" s="134"/>
      <c r="AM153" s="135"/>
      <c r="AN153" s="135"/>
      <c r="AO153" s="135"/>
      <c r="AP153" s="135"/>
      <c r="AQ153" s="135"/>
      <c r="AR153" s="136"/>
      <c r="AS153" s="137">
        <v>9.3000000000000007</v>
      </c>
      <c r="AT153" s="138"/>
      <c r="AU153" s="138"/>
      <c r="AV153" s="138"/>
      <c r="AW153" s="138"/>
      <c r="AX153" s="139"/>
      <c r="AY153" s="137">
        <v>16.170000000000002</v>
      </c>
      <c r="AZ153" s="138"/>
      <c r="BA153" s="138"/>
      <c r="BB153" s="138"/>
      <c r="BC153" s="138"/>
      <c r="BD153" s="139"/>
      <c r="BE153" s="137">
        <v>55.7</v>
      </c>
      <c r="BF153" s="138"/>
      <c r="BG153" s="138"/>
      <c r="BH153" s="138"/>
      <c r="BI153" s="138"/>
      <c r="BJ153" s="138"/>
      <c r="BK153" s="139"/>
      <c r="BL153" s="137">
        <v>405.07</v>
      </c>
      <c r="BM153" s="138"/>
      <c r="BN153" s="138"/>
      <c r="BO153" s="138"/>
      <c r="BP153" s="138"/>
      <c r="BQ153" s="138"/>
      <c r="BR153" s="138"/>
      <c r="BS153" s="138"/>
      <c r="BT153" s="139"/>
      <c r="BU153" s="104" t="s">
        <v>160</v>
      </c>
      <c r="BV153" s="105"/>
      <c r="BW153" s="105"/>
      <c r="BX153" s="105"/>
      <c r="BY153" s="106"/>
    </row>
    <row r="154" spans="1:77" s="3" customFormat="1" ht="12" hidden="1" customHeight="1" x14ac:dyDescent="0.25">
      <c r="A154" s="3" t="s">
        <v>12</v>
      </c>
      <c r="D154" s="45"/>
      <c r="E154" s="88">
        <v>942</v>
      </c>
      <c r="F154" s="89"/>
      <c r="G154" s="89"/>
      <c r="H154" s="89"/>
      <c r="I154" s="90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4"/>
      <c r="BV154" s="74"/>
      <c r="BW154" s="74"/>
      <c r="BX154" s="74"/>
      <c r="BY154" s="74"/>
    </row>
    <row r="155" spans="1:77" s="3" customFormat="1" ht="12" customHeight="1" x14ac:dyDescent="0.25">
      <c r="A155" s="6"/>
      <c r="B155" s="6"/>
      <c r="C155" s="6"/>
      <c r="D155" s="47" t="s">
        <v>111</v>
      </c>
      <c r="E155" s="77"/>
      <c r="F155" s="78"/>
      <c r="G155" s="78"/>
      <c r="H155" s="78"/>
      <c r="I155" s="79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124">
        <f>SUM(AE151:AK154)</f>
        <v>500</v>
      </c>
      <c r="AF155" s="124"/>
      <c r="AG155" s="124"/>
      <c r="AH155" s="124"/>
      <c r="AI155" s="124"/>
      <c r="AJ155" s="124"/>
      <c r="AK155" s="124"/>
      <c r="AL155" s="81"/>
      <c r="AM155" s="81"/>
      <c r="AN155" s="81"/>
      <c r="AO155" s="81"/>
      <c r="AP155" s="81"/>
      <c r="AQ155" s="81"/>
      <c r="AR155" s="81"/>
      <c r="AS155" s="81">
        <f>SUM(AS151:AX154)</f>
        <v>19.25</v>
      </c>
      <c r="AT155" s="81"/>
      <c r="AU155" s="81"/>
      <c r="AV155" s="81"/>
      <c r="AW155" s="81"/>
      <c r="AX155" s="81"/>
      <c r="AY155" s="81">
        <f>SUM(AY151:BD154)</f>
        <v>23.82</v>
      </c>
      <c r="AZ155" s="81"/>
      <c r="BA155" s="81"/>
      <c r="BB155" s="81"/>
      <c r="BC155" s="81"/>
      <c r="BD155" s="81"/>
      <c r="BE155" s="81">
        <f>SUM(BE151:BK154)</f>
        <v>106.74000000000001</v>
      </c>
      <c r="BF155" s="81"/>
      <c r="BG155" s="81"/>
      <c r="BH155" s="81"/>
      <c r="BI155" s="81"/>
      <c r="BJ155" s="81"/>
      <c r="BK155" s="81"/>
      <c r="BL155" s="81">
        <f>SUM(BL151:BT154)</f>
        <v>717.25</v>
      </c>
      <c r="BM155" s="81"/>
      <c r="BN155" s="81"/>
      <c r="BO155" s="81"/>
      <c r="BP155" s="81"/>
      <c r="BQ155" s="81"/>
      <c r="BR155" s="81"/>
      <c r="BS155" s="81"/>
      <c r="BT155" s="81"/>
      <c r="BU155" s="74"/>
      <c r="BV155" s="74"/>
      <c r="BW155" s="74"/>
      <c r="BX155" s="74"/>
      <c r="BY155" s="74"/>
    </row>
    <row r="156" spans="1:77" s="3" customFormat="1" ht="12" customHeight="1" x14ac:dyDescent="0.25">
      <c r="A156" s="3" t="s">
        <v>70</v>
      </c>
      <c r="D156" s="45" t="s">
        <v>125</v>
      </c>
      <c r="E156" s="88" t="s">
        <v>71</v>
      </c>
      <c r="F156" s="89"/>
      <c r="G156" s="89"/>
      <c r="H156" s="89"/>
      <c r="I156" s="90"/>
      <c r="J156" s="72" t="s">
        <v>70</v>
      </c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3">
        <v>120</v>
      </c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>
        <v>11.71</v>
      </c>
      <c r="AT156" s="73"/>
      <c r="AU156" s="73"/>
      <c r="AV156" s="73"/>
      <c r="AW156" s="73"/>
      <c r="AX156" s="73"/>
      <c r="AY156" s="73">
        <v>14.36</v>
      </c>
      <c r="AZ156" s="73"/>
      <c r="BA156" s="73"/>
      <c r="BB156" s="73"/>
      <c r="BC156" s="73"/>
      <c r="BD156" s="73"/>
      <c r="BE156" s="73">
        <v>2.0699999999999998</v>
      </c>
      <c r="BF156" s="73"/>
      <c r="BG156" s="73"/>
      <c r="BH156" s="73"/>
      <c r="BI156" s="73"/>
      <c r="BJ156" s="73"/>
      <c r="BK156" s="73"/>
      <c r="BL156" s="73">
        <v>184.5</v>
      </c>
      <c r="BM156" s="73"/>
      <c r="BN156" s="73"/>
      <c r="BO156" s="73"/>
      <c r="BP156" s="73"/>
      <c r="BQ156" s="73"/>
      <c r="BR156" s="73"/>
      <c r="BS156" s="73"/>
      <c r="BT156" s="73"/>
      <c r="BU156" s="74" t="s">
        <v>137</v>
      </c>
      <c r="BV156" s="74"/>
      <c r="BW156" s="74"/>
      <c r="BX156" s="74"/>
      <c r="BY156" s="74"/>
    </row>
    <row r="157" spans="1:77" s="3" customFormat="1" ht="12" customHeight="1" x14ac:dyDescent="0.25">
      <c r="A157" s="3" t="s">
        <v>72</v>
      </c>
      <c r="D157" s="45"/>
      <c r="E157" s="88">
        <v>213</v>
      </c>
      <c r="F157" s="89"/>
      <c r="G157" s="89"/>
      <c r="H157" s="89"/>
      <c r="I157" s="90"/>
      <c r="J157" s="72" t="s">
        <v>33</v>
      </c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3">
        <v>20</v>
      </c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>
        <v>5.36</v>
      </c>
      <c r="AT157" s="73"/>
      <c r="AU157" s="73"/>
      <c r="AV157" s="73"/>
      <c r="AW157" s="73"/>
      <c r="AX157" s="73"/>
      <c r="AY157" s="73">
        <v>5.46</v>
      </c>
      <c r="AZ157" s="73"/>
      <c r="BA157" s="73"/>
      <c r="BB157" s="73"/>
      <c r="BC157" s="73"/>
      <c r="BD157" s="73"/>
      <c r="BE157" s="73">
        <v>0</v>
      </c>
      <c r="BF157" s="73"/>
      <c r="BG157" s="73"/>
      <c r="BH157" s="73"/>
      <c r="BI157" s="73"/>
      <c r="BJ157" s="73"/>
      <c r="BK157" s="73"/>
      <c r="BL157" s="73">
        <v>72.2</v>
      </c>
      <c r="BM157" s="73"/>
      <c r="BN157" s="73"/>
      <c r="BO157" s="73"/>
      <c r="BP157" s="73"/>
      <c r="BQ157" s="73"/>
      <c r="BR157" s="73"/>
      <c r="BS157" s="73"/>
      <c r="BT157" s="73"/>
      <c r="BU157" s="74">
        <v>212</v>
      </c>
      <c r="BV157" s="74"/>
      <c r="BW157" s="74"/>
      <c r="BX157" s="74"/>
      <c r="BY157" s="74"/>
    </row>
    <row r="158" spans="1:77" s="3" customFormat="1" ht="12" hidden="1" customHeight="1" x14ac:dyDescent="0.25">
      <c r="A158" s="3" t="s">
        <v>23</v>
      </c>
      <c r="D158" s="45"/>
      <c r="E158" s="88">
        <v>167</v>
      </c>
      <c r="F158" s="89"/>
      <c r="G158" s="89"/>
      <c r="H158" s="89"/>
      <c r="I158" s="90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4"/>
      <c r="BV158" s="74"/>
      <c r="BW158" s="74"/>
      <c r="BX158" s="74"/>
      <c r="BY158" s="74"/>
    </row>
    <row r="159" spans="1:77" s="3" customFormat="1" ht="12" customHeight="1" x14ac:dyDescent="0.25">
      <c r="A159" s="3" t="s">
        <v>11</v>
      </c>
      <c r="D159" s="45"/>
      <c r="E159" s="88">
        <v>194</v>
      </c>
      <c r="F159" s="89"/>
      <c r="G159" s="89"/>
      <c r="H159" s="89"/>
      <c r="I159" s="90"/>
      <c r="J159" s="110" t="s">
        <v>139</v>
      </c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2"/>
      <c r="AE159" s="113">
        <v>50</v>
      </c>
      <c r="AF159" s="114"/>
      <c r="AG159" s="114"/>
      <c r="AH159" s="114"/>
      <c r="AI159" s="114"/>
      <c r="AJ159" s="114"/>
      <c r="AK159" s="115"/>
      <c r="AL159" s="113"/>
      <c r="AM159" s="114"/>
      <c r="AN159" s="114"/>
      <c r="AO159" s="114"/>
      <c r="AP159" s="114"/>
      <c r="AQ159" s="114"/>
      <c r="AR159" s="115"/>
      <c r="AS159" s="113">
        <v>3.75</v>
      </c>
      <c r="AT159" s="114"/>
      <c r="AU159" s="114"/>
      <c r="AV159" s="114"/>
      <c r="AW159" s="114"/>
      <c r="AX159" s="115"/>
      <c r="AY159" s="113">
        <v>1.45</v>
      </c>
      <c r="AZ159" s="114"/>
      <c r="BA159" s="114"/>
      <c r="BB159" s="114"/>
      <c r="BC159" s="114"/>
      <c r="BD159" s="115"/>
      <c r="BE159" s="113">
        <v>25.7</v>
      </c>
      <c r="BF159" s="114"/>
      <c r="BG159" s="114"/>
      <c r="BH159" s="114"/>
      <c r="BI159" s="114"/>
      <c r="BJ159" s="114"/>
      <c r="BK159" s="115"/>
      <c r="BL159" s="113">
        <v>131</v>
      </c>
      <c r="BM159" s="114"/>
      <c r="BN159" s="114"/>
      <c r="BO159" s="114"/>
      <c r="BP159" s="114"/>
      <c r="BQ159" s="114"/>
      <c r="BR159" s="114"/>
      <c r="BS159" s="114"/>
      <c r="BT159" s="115"/>
      <c r="BU159" s="74">
        <v>224</v>
      </c>
      <c r="BV159" s="74"/>
      <c r="BW159" s="74"/>
      <c r="BX159" s="74"/>
      <c r="BY159" s="74"/>
    </row>
    <row r="160" spans="1:77" s="162" customFormat="1" ht="12" customHeight="1" x14ac:dyDescent="0.25">
      <c r="D160" s="45"/>
      <c r="E160" s="68"/>
      <c r="F160" s="69"/>
      <c r="G160" s="69"/>
      <c r="H160" s="69"/>
      <c r="I160" s="70"/>
      <c r="J160" s="72" t="s">
        <v>132</v>
      </c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3">
        <v>120</v>
      </c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>
        <v>48</v>
      </c>
      <c r="AT160" s="73"/>
      <c r="AU160" s="73"/>
      <c r="AV160" s="73"/>
      <c r="AW160" s="73"/>
      <c r="AX160" s="73"/>
      <c r="AY160" s="73">
        <v>48</v>
      </c>
      <c r="AZ160" s="73"/>
      <c r="BA160" s="73"/>
      <c r="BB160" s="73"/>
      <c r="BC160" s="73"/>
      <c r="BD160" s="73"/>
      <c r="BE160" s="73">
        <v>11.76</v>
      </c>
      <c r="BF160" s="73"/>
      <c r="BG160" s="73"/>
      <c r="BH160" s="73"/>
      <c r="BI160" s="73"/>
      <c r="BJ160" s="73"/>
      <c r="BK160" s="73"/>
      <c r="BL160" s="73">
        <v>56.4</v>
      </c>
      <c r="BM160" s="73"/>
      <c r="BN160" s="73"/>
      <c r="BO160" s="73"/>
      <c r="BP160" s="73"/>
      <c r="BQ160" s="73"/>
      <c r="BR160" s="73"/>
      <c r="BS160" s="73"/>
      <c r="BT160" s="73"/>
      <c r="BU160" s="74"/>
      <c r="BV160" s="74"/>
      <c r="BW160" s="74"/>
      <c r="BX160" s="74"/>
      <c r="BY160" s="74"/>
    </row>
    <row r="161" spans="1:77" s="3" customFormat="1" ht="12" customHeight="1" x14ac:dyDescent="0.25">
      <c r="A161" s="3" t="s">
        <v>49</v>
      </c>
      <c r="D161" s="45"/>
      <c r="E161" s="88">
        <v>945</v>
      </c>
      <c r="F161" s="89"/>
      <c r="G161" s="89"/>
      <c r="H161" s="89"/>
      <c r="I161" s="90"/>
      <c r="J161" s="72" t="s">
        <v>49</v>
      </c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3">
        <v>200</v>
      </c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>
        <v>4.7999999999999996E-3</v>
      </c>
      <c r="AT161" s="73"/>
      <c r="AU161" s="73"/>
      <c r="AV161" s="73"/>
      <c r="AW161" s="73"/>
      <c r="AX161" s="73"/>
      <c r="AY161" s="73">
        <v>4.7999999999999996E-3</v>
      </c>
      <c r="AZ161" s="73"/>
      <c r="BA161" s="73"/>
      <c r="BB161" s="73"/>
      <c r="BC161" s="73"/>
      <c r="BD161" s="73"/>
      <c r="BE161" s="73">
        <v>2.4920000000000001E-2</v>
      </c>
      <c r="BF161" s="73"/>
      <c r="BG161" s="73"/>
      <c r="BH161" s="73"/>
      <c r="BI161" s="73"/>
      <c r="BJ161" s="73"/>
      <c r="BK161" s="73"/>
      <c r="BL161" s="73">
        <v>0.15</v>
      </c>
      <c r="BM161" s="73"/>
      <c r="BN161" s="73"/>
      <c r="BO161" s="73"/>
      <c r="BP161" s="73"/>
      <c r="BQ161" s="73"/>
      <c r="BR161" s="73"/>
      <c r="BS161" s="73"/>
      <c r="BT161" s="73"/>
      <c r="BU161" s="74">
        <v>945</v>
      </c>
      <c r="BV161" s="74"/>
      <c r="BW161" s="74"/>
      <c r="BX161" s="74"/>
      <c r="BY161" s="74"/>
    </row>
    <row r="162" spans="1:77" s="3" customFormat="1" ht="12" customHeight="1" x14ac:dyDescent="0.25">
      <c r="A162" s="6"/>
      <c r="B162" s="6"/>
      <c r="C162" s="6"/>
      <c r="D162" s="47" t="s">
        <v>123</v>
      </c>
      <c r="E162" s="77"/>
      <c r="F162" s="78"/>
      <c r="G162" s="78"/>
      <c r="H162" s="78"/>
      <c r="I162" s="79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1">
        <f>SUM(AE156:AK161)</f>
        <v>510</v>
      </c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>
        <f>SUM(AS156:AX161)</f>
        <v>68.824799999999996</v>
      </c>
      <c r="AT162" s="81"/>
      <c r="AU162" s="81"/>
      <c r="AV162" s="81"/>
      <c r="AW162" s="81"/>
      <c r="AX162" s="81"/>
      <c r="AY162" s="81">
        <f>SUM(AY156:BD161)</f>
        <v>69.274799999999999</v>
      </c>
      <c r="AZ162" s="81"/>
      <c r="BA162" s="81"/>
      <c r="BB162" s="81"/>
      <c r="BC162" s="81"/>
      <c r="BD162" s="81"/>
      <c r="BE162" s="81">
        <f>SUM(BE156:BK161)</f>
        <v>39.554920000000003</v>
      </c>
      <c r="BF162" s="81"/>
      <c r="BG162" s="81"/>
      <c r="BH162" s="81"/>
      <c r="BI162" s="81"/>
      <c r="BJ162" s="81"/>
      <c r="BK162" s="81"/>
      <c r="BL162" s="81">
        <f>SUM(BL156:BT161)</f>
        <v>444.24999999999994</v>
      </c>
      <c r="BM162" s="81"/>
      <c r="BN162" s="81"/>
      <c r="BO162" s="81"/>
      <c r="BP162" s="81"/>
      <c r="BQ162" s="81"/>
      <c r="BR162" s="81"/>
      <c r="BS162" s="81"/>
      <c r="BT162" s="81"/>
      <c r="BU162" s="74"/>
      <c r="BV162" s="74"/>
      <c r="BW162" s="74"/>
      <c r="BX162" s="74"/>
      <c r="BY162" s="74"/>
    </row>
    <row r="163" spans="1:77" s="3" customFormat="1" ht="12" customHeight="1" x14ac:dyDescent="0.25">
      <c r="A163" s="3" t="s">
        <v>56</v>
      </c>
      <c r="D163" s="45" t="s">
        <v>112</v>
      </c>
      <c r="E163" s="88">
        <v>186</v>
      </c>
      <c r="F163" s="89"/>
      <c r="G163" s="89"/>
      <c r="H163" s="89"/>
      <c r="I163" s="90"/>
      <c r="J163" s="72" t="s">
        <v>56</v>
      </c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3">
        <v>100</v>
      </c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>
        <v>1.595</v>
      </c>
      <c r="AT163" s="73"/>
      <c r="AU163" s="73"/>
      <c r="AV163" s="73"/>
      <c r="AW163" s="73"/>
      <c r="AX163" s="73"/>
      <c r="AY163" s="73">
        <v>10.163</v>
      </c>
      <c r="AZ163" s="73"/>
      <c r="BA163" s="73"/>
      <c r="BB163" s="73"/>
      <c r="BC163" s="73"/>
      <c r="BD163" s="73"/>
      <c r="BE163" s="73">
        <v>7.2590000000000003</v>
      </c>
      <c r="BF163" s="73"/>
      <c r="BG163" s="73"/>
      <c r="BH163" s="73"/>
      <c r="BI163" s="73"/>
      <c r="BJ163" s="73"/>
      <c r="BK163" s="73"/>
      <c r="BL163" s="73">
        <v>127.77</v>
      </c>
      <c r="BM163" s="73"/>
      <c r="BN163" s="73"/>
      <c r="BO163" s="73"/>
      <c r="BP163" s="73"/>
      <c r="BQ163" s="73"/>
      <c r="BR163" s="73"/>
      <c r="BS163" s="73"/>
      <c r="BT163" s="73"/>
      <c r="BU163" s="74">
        <v>186</v>
      </c>
      <c r="BV163" s="74"/>
      <c r="BW163" s="74"/>
      <c r="BX163" s="74"/>
      <c r="BY163" s="74"/>
    </row>
    <row r="164" spans="1:77" s="3" customFormat="1" ht="12" customHeight="1" x14ac:dyDescent="0.25">
      <c r="A164" s="3" t="s">
        <v>75</v>
      </c>
      <c r="D164" s="45"/>
      <c r="E164" s="88">
        <v>175</v>
      </c>
      <c r="F164" s="89"/>
      <c r="G164" s="89"/>
      <c r="H164" s="89"/>
      <c r="I164" s="90"/>
      <c r="J164" s="72" t="s">
        <v>161</v>
      </c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3">
        <v>250</v>
      </c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>
        <v>3.06</v>
      </c>
      <c r="AT164" s="73"/>
      <c r="AU164" s="73"/>
      <c r="AV164" s="73"/>
      <c r="AW164" s="73"/>
      <c r="AX164" s="73"/>
      <c r="AY164" s="73">
        <v>5.08</v>
      </c>
      <c r="AZ164" s="73"/>
      <c r="BA164" s="73"/>
      <c r="BB164" s="73"/>
      <c r="BC164" s="73"/>
      <c r="BD164" s="73"/>
      <c r="BE164" s="73">
        <v>13.53</v>
      </c>
      <c r="BF164" s="73"/>
      <c r="BG164" s="73"/>
      <c r="BH164" s="73"/>
      <c r="BI164" s="73"/>
      <c r="BJ164" s="73"/>
      <c r="BK164" s="73"/>
      <c r="BL164" s="73">
        <v>113.4</v>
      </c>
      <c r="BM164" s="73"/>
      <c r="BN164" s="73"/>
      <c r="BO164" s="73"/>
      <c r="BP164" s="73"/>
      <c r="BQ164" s="73"/>
      <c r="BR164" s="73"/>
      <c r="BS164" s="73"/>
      <c r="BT164" s="73"/>
      <c r="BU164" s="74">
        <v>19</v>
      </c>
      <c r="BV164" s="74"/>
      <c r="BW164" s="74"/>
      <c r="BX164" s="74"/>
      <c r="BY164" s="74"/>
    </row>
    <row r="165" spans="1:77" s="3" customFormat="1" ht="12" customHeight="1" x14ac:dyDescent="0.25">
      <c r="A165" s="3" t="s">
        <v>74</v>
      </c>
      <c r="D165" s="45"/>
      <c r="E165" s="88">
        <v>93</v>
      </c>
      <c r="F165" s="89"/>
      <c r="G165" s="89"/>
      <c r="H165" s="89"/>
      <c r="I165" s="90"/>
      <c r="J165" s="72" t="s">
        <v>103</v>
      </c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3">
        <v>200</v>
      </c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>
        <v>16.600000000000001</v>
      </c>
      <c r="AT165" s="73"/>
      <c r="AU165" s="73"/>
      <c r="AV165" s="73"/>
      <c r="AW165" s="73"/>
      <c r="AX165" s="73"/>
      <c r="AY165" s="73">
        <v>17</v>
      </c>
      <c r="AZ165" s="73"/>
      <c r="BA165" s="73"/>
      <c r="BB165" s="73"/>
      <c r="BC165" s="73"/>
      <c r="BD165" s="73"/>
      <c r="BE165" s="73">
        <v>33.6</v>
      </c>
      <c r="BF165" s="73"/>
      <c r="BG165" s="73"/>
      <c r="BH165" s="73"/>
      <c r="BI165" s="73"/>
      <c r="BJ165" s="73"/>
      <c r="BK165" s="73"/>
      <c r="BL165" s="73">
        <v>354</v>
      </c>
      <c r="BM165" s="73"/>
      <c r="BN165" s="73"/>
      <c r="BO165" s="73"/>
      <c r="BP165" s="73"/>
      <c r="BQ165" s="73"/>
      <c r="BR165" s="73"/>
      <c r="BS165" s="73"/>
      <c r="BT165" s="73"/>
      <c r="BU165" s="74">
        <v>87</v>
      </c>
      <c r="BV165" s="74"/>
      <c r="BW165" s="74"/>
      <c r="BX165" s="74"/>
      <c r="BY165" s="74"/>
    </row>
    <row r="166" spans="1:77" s="3" customFormat="1" ht="12" hidden="1" customHeight="1" x14ac:dyDescent="0.25">
      <c r="A166" s="3" t="s">
        <v>73</v>
      </c>
      <c r="D166" s="45"/>
      <c r="E166" s="88">
        <v>216</v>
      </c>
      <c r="F166" s="89"/>
      <c r="G166" s="89"/>
      <c r="H166" s="89"/>
      <c r="I166" s="90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4"/>
      <c r="BV166" s="74"/>
      <c r="BW166" s="74"/>
      <c r="BX166" s="74"/>
      <c r="BY166" s="74"/>
    </row>
    <row r="167" spans="1:77" s="3" customFormat="1" ht="12" customHeight="1" x14ac:dyDescent="0.25">
      <c r="A167" s="3" t="s">
        <v>14</v>
      </c>
      <c r="D167" s="45"/>
      <c r="E167" s="88">
        <v>214</v>
      </c>
      <c r="F167" s="89"/>
      <c r="G167" s="89"/>
      <c r="H167" s="89"/>
      <c r="I167" s="90"/>
      <c r="J167" s="72" t="s">
        <v>14</v>
      </c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3">
        <v>5</v>
      </c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>
        <v>0</v>
      </c>
      <c r="AT167" s="73"/>
      <c r="AU167" s="73"/>
      <c r="AV167" s="73"/>
      <c r="AW167" s="73"/>
      <c r="AX167" s="73"/>
      <c r="AY167" s="73">
        <v>0</v>
      </c>
      <c r="AZ167" s="73"/>
      <c r="BA167" s="73"/>
      <c r="BB167" s="73"/>
      <c r="BC167" s="73"/>
      <c r="BD167" s="73"/>
      <c r="BE167" s="73">
        <v>0</v>
      </c>
      <c r="BF167" s="73"/>
      <c r="BG167" s="73"/>
      <c r="BH167" s="73"/>
      <c r="BI167" s="73"/>
      <c r="BJ167" s="73"/>
      <c r="BK167" s="73"/>
      <c r="BL167" s="73">
        <v>0</v>
      </c>
      <c r="BM167" s="73"/>
      <c r="BN167" s="73"/>
      <c r="BO167" s="73"/>
      <c r="BP167" s="73"/>
      <c r="BQ167" s="73"/>
      <c r="BR167" s="73"/>
      <c r="BS167" s="73"/>
      <c r="BT167" s="73"/>
      <c r="BU167" s="74">
        <v>214</v>
      </c>
      <c r="BV167" s="74"/>
      <c r="BW167" s="74"/>
      <c r="BX167" s="74"/>
      <c r="BY167" s="74"/>
    </row>
    <row r="168" spans="1:77" s="3" customFormat="1" ht="11.25" hidden="1" customHeight="1" x14ac:dyDescent="0.25">
      <c r="A168" s="3" t="s">
        <v>24</v>
      </c>
      <c r="D168" s="45"/>
      <c r="E168" s="88">
        <v>195</v>
      </c>
      <c r="F168" s="89"/>
      <c r="G168" s="89"/>
      <c r="H168" s="89"/>
      <c r="I168" s="90"/>
      <c r="J168" s="110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2"/>
      <c r="AE168" s="113"/>
      <c r="AF168" s="114"/>
      <c r="AG168" s="114"/>
      <c r="AH168" s="114"/>
      <c r="AI168" s="114"/>
      <c r="AJ168" s="114"/>
      <c r="AK168" s="115"/>
      <c r="AL168" s="113"/>
      <c r="AM168" s="114"/>
      <c r="AN168" s="114"/>
      <c r="AO168" s="114"/>
      <c r="AP168" s="114"/>
      <c r="AQ168" s="114"/>
      <c r="AR168" s="115"/>
      <c r="AS168" s="113"/>
      <c r="AT168" s="114"/>
      <c r="AU168" s="114"/>
      <c r="AV168" s="114"/>
      <c r="AW168" s="114"/>
      <c r="AX168" s="115"/>
      <c r="AY168" s="113"/>
      <c r="AZ168" s="114"/>
      <c r="BA168" s="114"/>
      <c r="BB168" s="114"/>
      <c r="BC168" s="114"/>
      <c r="BD168" s="115"/>
      <c r="BE168" s="113"/>
      <c r="BF168" s="114"/>
      <c r="BG168" s="114"/>
      <c r="BH168" s="114"/>
      <c r="BI168" s="114"/>
      <c r="BJ168" s="114"/>
      <c r="BK168" s="115"/>
      <c r="BL168" s="113"/>
      <c r="BM168" s="114"/>
      <c r="BN168" s="114"/>
      <c r="BO168" s="114"/>
      <c r="BP168" s="114"/>
      <c r="BQ168" s="114"/>
      <c r="BR168" s="114"/>
      <c r="BS168" s="114"/>
      <c r="BT168" s="115"/>
      <c r="BU168" s="88"/>
      <c r="BV168" s="89"/>
      <c r="BW168" s="89"/>
      <c r="BX168" s="89"/>
      <c r="BY168" s="90"/>
    </row>
    <row r="169" spans="1:77" s="3" customFormat="1" ht="12" customHeight="1" x14ac:dyDescent="0.25">
      <c r="A169" s="3" t="s">
        <v>11</v>
      </c>
      <c r="D169" s="45"/>
      <c r="E169" s="88">
        <v>194</v>
      </c>
      <c r="F169" s="89"/>
      <c r="G169" s="89"/>
      <c r="H169" s="89"/>
      <c r="I169" s="90"/>
      <c r="J169" s="72" t="s">
        <v>11</v>
      </c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3">
        <v>25</v>
      </c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>
        <v>1.65</v>
      </c>
      <c r="AT169" s="73"/>
      <c r="AU169" s="73"/>
      <c r="AV169" s="73"/>
      <c r="AW169" s="73"/>
      <c r="AX169" s="73"/>
      <c r="AY169" s="73">
        <v>0.22500000000000001</v>
      </c>
      <c r="AZ169" s="73"/>
      <c r="BA169" s="73"/>
      <c r="BB169" s="73"/>
      <c r="BC169" s="73"/>
      <c r="BD169" s="73"/>
      <c r="BE169" s="73">
        <v>9.5</v>
      </c>
      <c r="BF169" s="73"/>
      <c r="BG169" s="73"/>
      <c r="BH169" s="73"/>
      <c r="BI169" s="73"/>
      <c r="BJ169" s="73"/>
      <c r="BK169" s="73"/>
      <c r="BL169" s="73">
        <v>49.75</v>
      </c>
      <c r="BM169" s="73"/>
      <c r="BN169" s="73"/>
      <c r="BO169" s="73"/>
      <c r="BP169" s="73"/>
      <c r="BQ169" s="73"/>
      <c r="BR169" s="73"/>
      <c r="BS169" s="73"/>
      <c r="BT169" s="73"/>
      <c r="BU169" s="74">
        <v>204</v>
      </c>
      <c r="BV169" s="74"/>
      <c r="BW169" s="74"/>
      <c r="BX169" s="74"/>
      <c r="BY169" s="74"/>
    </row>
    <row r="170" spans="1:77" s="3" customFormat="1" ht="12" customHeight="1" x14ac:dyDescent="0.25">
      <c r="A170" s="3" t="s">
        <v>16</v>
      </c>
      <c r="D170" s="45"/>
      <c r="E170" s="88">
        <v>206</v>
      </c>
      <c r="F170" s="89"/>
      <c r="G170" s="89"/>
      <c r="H170" s="89"/>
      <c r="I170" s="90"/>
      <c r="J170" s="72" t="s">
        <v>16</v>
      </c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3">
        <v>25</v>
      </c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>
        <v>1.65</v>
      </c>
      <c r="AT170" s="73"/>
      <c r="AU170" s="73"/>
      <c r="AV170" s="73"/>
      <c r="AW170" s="73"/>
      <c r="AX170" s="73"/>
      <c r="AY170" s="73">
        <v>0.3</v>
      </c>
      <c r="AZ170" s="73"/>
      <c r="BA170" s="73"/>
      <c r="BB170" s="73"/>
      <c r="BC170" s="73"/>
      <c r="BD170" s="73"/>
      <c r="BE170" s="73">
        <v>8.35</v>
      </c>
      <c r="BF170" s="73"/>
      <c r="BG170" s="73"/>
      <c r="BH170" s="73"/>
      <c r="BI170" s="73"/>
      <c r="BJ170" s="73"/>
      <c r="BK170" s="73"/>
      <c r="BL170" s="73">
        <v>43.5</v>
      </c>
      <c r="BM170" s="73"/>
      <c r="BN170" s="73"/>
      <c r="BO170" s="73"/>
      <c r="BP170" s="73"/>
      <c r="BQ170" s="73"/>
      <c r="BR170" s="73"/>
      <c r="BS170" s="73"/>
      <c r="BT170" s="73"/>
      <c r="BU170" s="74">
        <v>203</v>
      </c>
      <c r="BV170" s="74"/>
      <c r="BW170" s="74"/>
      <c r="BX170" s="74"/>
      <c r="BY170" s="74"/>
    </row>
    <row r="171" spans="1:77" s="3" customFormat="1" ht="12" customHeight="1" x14ac:dyDescent="0.25">
      <c r="A171" s="3" t="s">
        <v>34</v>
      </c>
      <c r="D171" s="45"/>
      <c r="E171" s="88">
        <v>165</v>
      </c>
      <c r="F171" s="89"/>
      <c r="G171" s="89"/>
      <c r="H171" s="89"/>
      <c r="I171" s="90"/>
      <c r="J171" s="72" t="s">
        <v>34</v>
      </c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3">
        <v>200</v>
      </c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>
        <v>0.82</v>
      </c>
      <c r="AT171" s="73"/>
      <c r="AU171" s="73"/>
      <c r="AV171" s="73"/>
      <c r="AW171" s="73"/>
      <c r="AX171" s="73"/>
      <c r="AY171" s="73">
        <v>0.16</v>
      </c>
      <c r="AZ171" s="73"/>
      <c r="BA171" s="73"/>
      <c r="BB171" s="73"/>
      <c r="BC171" s="73"/>
      <c r="BD171" s="73"/>
      <c r="BE171" s="73">
        <v>26.2</v>
      </c>
      <c r="BF171" s="73"/>
      <c r="BG171" s="73"/>
      <c r="BH171" s="73"/>
      <c r="BI171" s="73"/>
      <c r="BJ171" s="73"/>
      <c r="BK171" s="73"/>
      <c r="BL171" s="73">
        <v>110</v>
      </c>
      <c r="BM171" s="73"/>
      <c r="BN171" s="73"/>
      <c r="BO171" s="73"/>
      <c r="BP171" s="73"/>
      <c r="BQ171" s="73"/>
      <c r="BR171" s="73"/>
      <c r="BS171" s="73"/>
      <c r="BT171" s="73"/>
      <c r="BU171" s="74">
        <v>165</v>
      </c>
      <c r="BV171" s="74"/>
      <c r="BW171" s="74"/>
      <c r="BX171" s="74"/>
      <c r="BY171" s="74"/>
    </row>
    <row r="172" spans="1:77" s="3" customFormat="1" ht="12" customHeight="1" x14ac:dyDescent="0.25">
      <c r="A172" s="6"/>
      <c r="B172" s="6"/>
      <c r="C172" s="6"/>
      <c r="D172" s="47" t="s">
        <v>113</v>
      </c>
      <c r="E172" s="77"/>
      <c r="F172" s="78"/>
      <c r="G172" s="78"/>
      <c r="H172" s="78"/>
      <c r="I172" s="79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1">
        <f>AE167+AE170+AE166+AE168+AE169+AE165+AE163+AE164+SUM(AE163:AK171)</f>
        <v>1410</v>
      </c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97">
        <f>SUM(AS163:AX171)</f>
        <v>25.375</v>
      </c>
      <c r="AT172" s="97"/>
      <c r="AU172" s="97"/>
      <c r="AV172" s="97"/>
      <c r="AW172" s="97"/>
      <c r="AX172" s="97"/>
      <c r="AY172" s="97">
        <f>SUM(AY163:BD171)</f>
        <v>32.927999999999997</v>
      </c>
      <c r="AZ172" s="97"/>
      <c r="BA172" s="97"/>
      <c r="BB172" s="97"/>
      <c r="BC172" s="97"/>
      <c r="BD172" s="97"/>
      <c r="BE172" s="98">
        <f>SUM(BE163:BK171)</f>
        <v>98.439000000000007</v>
      </c>
      <c r="BF172" s="99"/>
      <c r="BG172" s="99"/>
      <c r="BH172" s="99"/>
      <c r="BI172" s="99"/>
      <c r="BJ172" s="99"/>
      <c r="BK172" s="100"/>
      <c r="BL172" s="97">
        <f>SUM(BL163:BT171)</f>
        <v>798.42000000000007</v>
      </c>
      <c r="BM172" s="97"/>
      <c r="BN172" s="97"/>
      <c r="BO172" s="97"/>
      <c r="BP172" s="97"/>
      <c r="BQ172" s="97"/>
      <c r="BR172" s="97"/>
      <c r="BS172" s="97"/>
      <c r="BT172" s="97"/>
      <c r="BU172" s="74"/>
      <c r="BV172" s="74"/>
      <c r="BW172" s="74"/>
      <c r="BX172" s="74"/>
      <c r="BY172" s="74"/>
    </row>
    <row r="173" spans="1:77" s="7" customFormat="1" ht="12" customHeight="1" x14ac:dyDescent="0.25">
      <c r="D173" s="55" t="s">
        <v>120</v>
      </c>
      <c r="E173" s="82"/>
      <c r="F173" s="83"/>
      <c r="G173" s="83"/>
      <c r="H173" s="83"/>
      <c r="I173" s="84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6">
        <f>AE155+AE162+AE172</f>
        <v>2420</v>
      </c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>
        <f>AS155+AS162+AS172</f>
        <v>113.4498</v>
      </c>
      <c r="AT173" s="86"/>
      <c r="AU173" s="86"/>
      <c r="AV173" s="86"/>
      <c r="AW173" s="86"/>
      <c r="AX173" s="86"/>
      <c r="AY173" s="86">
        <f>AY155+AY162+AY172</f>
        <v>126.02279999999999</v>
      </c>
      <c r="AZ173" s="86"/>
      <c r="BA173" s="86"/>
      <c r="BB173" s="86"/>
      <c r="BC173" s="86"/>
      <c r="BD173" s="86"/>
      <c r="BE173" s="86">
        <f>BE155+BE162+BE172</f>
        <v>244.73392000000001</v>
      </c>
      <c r="BF173" s="86"/>
      <c r="BG173" s="86"/>
      <c r="BH173" s="86"/>
      <c r="BI173" s="86"/>
      <c r="BJ173" s="86"/>
      <c r="BK173" s="86"/>
      <c r="BL173" s="86">
        <f>BL155+BL162+BL172</f>
        <v>1959.92</v>
      </c>
      <c r="BM173" s="86"/>
      <c r="BN173" s="86"/>
      <c r="BO173" s="86"/>
      <c r="BP173" s="86"/>
      <c r="BQ173" s="86"/>
      <c r="BR173" s="86"/>
      <c r="BS173" s="86"/>
      <c r="BT173" s="86"/>
      <c r="BU173" s="87"/>
      <c r="BV173" s="87"/>
      <c r="BW173" s="87"/>
      <c r="BX173" s="87"/>
      <c r="BY173" s="87"/>
    </row>
    <row r="174" spans="1:77" ht="12" customHeight="1" x14ac:dyDescent="0.25">
      <c r="D174" s="47" t="s">
        <v>128</v>
      </c>
      <c r="E174" s="77"/>
      <c r="F174" s="78"/>
      <c r="G174" s="78"/>
      <c r="H174" s="78"/>
      <c r="I174" s="79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1">
        <f>AVERAGE(AE38,AE74,AE111,AE147,AE173)</f>
        <v>2921</v>
      </c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>
        <f>AVERAGE(AS38,AS74,AS111,AS147,AS173)</f>
        <v>146.53874200000001</v>
      </c>
      <c r="AT174" s="81"/>
      <c r="AU174" s="81"/>
      <c r="AV174" s="81"/>
      <c r="AW174" s="81"/>
      <c r="AX174" s="81"/>
      <c r="AY174" s="81">
        <f>AVERAGE(AY38,AY74,AY111,AY147,AY173)</f>
        <v>164.23444599999999</v>
      </c>
      <c r="AZ174" s="81"/>
      <c r="BA174" s="81"/>
      <c r="BB174" s="81"/>
      <c r="BC174" s="81"/>
      <c r="BD174" s="81"/>
      <c r="BE174" s="81">
        <f>AVERAGE(BE38,BE74,BE111,BE147,BE173)</f>
        <v>386.01530199999996</v>
      </c>
      <c r="BF174" s="81"/>
      <c r="BG174" s="81"/>
      <c r="BH174" s="81"/>
      <c r="BI174" s="81"/>
      <c r="BJ174" s="81"/>
      <c r="BK174" s="81"/>
      <c r="BL174" s="81">
        <f>AVERAGE(BL38,BL74,BL111,BL147,BL173)</f>
        <v>3082.1179999999999</v>
      </c>
      <c r="BM174" s="81"/>
      <c r="BN174" s="81"/>
      <c r="BO174" s="81"/>
      <c r="BP174" s="81"/>
      <c r="BQ174" s="81"/>
      <c r="BR174" s="81"/>
      <c r="BS174" s="81"/>
      <c r="BT174" s="81"/>
      <c r="BU174" s="74"/>
      <c r="BV174" s="74"/>
      <c r="BW174" s="74"/>
      <c r="BX174" s="74"/>
      <c r="BY174" s="74"/>
    </row>
    <row r="175" spans="1:77" ht="12" customHeight="1" x14ac:dyDescent="0.25">
      <c r="A175" s="4"/>
      <c r="D175" s="53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0"/>
      <c r="BU175" s="5"/>
      <c r="BV175" s="5"/>
      <c r="BW175" s="5"/>
      <c r="BX175" s="5"/>
      <c r="BY175" s="5"/>
    </row>
    <row r="176" spans="1:77" s="2" customFormat="1" ht="12" customHeight="1" x14ac:dyDescent="0.2">
      <c r="D176" s="38" t="s">
        <v>76</v>
      </c>
      <c r="E176" s="91" t="s">
        <v>0</v>
      </c>
      <c r="F176" s="92"/>
      <c r="G176" s="92"/>
      <c r="H176" s="92"/>
      <c r="I176" s="93"/>
      <c r="J176" s="91" t="s">
        <v>1</v>
      </c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3"/>
      <c r="AE176" s="91" t="s">
        <v>2</v>
      </c>
      <c r="AF176" s="92"/>
      <c r="AG176" s="92"/>
      <c r="AH176" s="92"/>
      <c r="AI176" s="92"/>
      <c r="AJ176" s="92"/>
      <c r="AK176" s="93"/>
      <c r="AL176" s="42" t="s">
        <v>3</v>
      </c>
      <c r="AM176" s="43"/>
      <c r="AN176" s="43"/>
      <c r="AO176" s="43"/>
      <c r="AP176" s="43"/>
      <c r="AQ176" s="43"/>
      <c r="AR176" s="44"/>
      <c r="AS176" s="116" t="s">
        <v>4</v>
      </c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8"/>
      <c r="BU176" s="91" t="s">
        <v>0</v>
      </c>
      <c r="BV176" s="92"/>
      <c r="BW176" s="92"/>
      <c r="BX176" s="92"/>
      <c r="BY176" s="93"/>
    </row>
    <row r="177" spans="1:77" s="2" customFormat="1" ht="12" customHeight="1" x14ac:dyDescent="0.2">
      <c r="D177" s="18" t="s">
        <v>109</v>
      </c>
      <c r="E177" s="19"/>
      <c r="F177" s="20"/>
      <c r="G177" s="20"/>
      <c r="H177" s="20"/>
      <c r="I177" s="21"/>
      <c r="J177" s="19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1"/>
      <c r="AE177" s="19"/>
      <c r="AF177" s="20"/>
      <c r="AG177" s="20"/>
      <c r="AH177" s="20"/>
      <c r="AI177" s="20"/>
      <c r="AJ177" s="20"/>
      <c r="AK177" s="21"/>
      <c r="AL177" s="19"/>
      <c r="AM177" s="20"/>
      <c r="AN177" s="20"/>
      <c r="AO177" s="20"/>
      <c r="AP177" s="20"/>
      <c r="AQ177" s="20"/>
      <c r="AR177" s="21"/>
      <c r="AS177" s="116" t="s">
        <v>5</v>
      </c>
      <c r="AT177" s="117"/>
      <c r="AU177" s="117"/>
      <c r="AV177" s="117"/>
      <c r="AW177" s="117"/>
      <c r="AX177" s="118"/>
      <c r="AY177" s="116" t="s">
        <v>6</v>
      </c>
      <c r="AZ177" s="117"/>
      <c r="BA177" s="117"/>
      <c r="BB177" s="117"/>
      <c r="BC177" s="117"/>
      <c r="BD177" s="118"/>
      <c r="BE177" s="116" t="s">
        <v>7</v>
      </c>
      <c r="BF177" s="117"/>
      <c r="BG177" s="117"/>
      <c r="BH177" s="117"/>
      <c r="BI177" s="117"/>
      <c r="BJ177" s="117"/>
      <c r="BK177" s="118"/>
      <c r="BL177" s="116" t="s">
        <v>8</v>
      </c>
      <c r="BM177" s="117"/>
      <c r="BN177" s="117"/>
      <c r="BO177" s="117"/>
      <c r="BP177" s="117"/>
      <c r="BQ177" s="117"/>
      <c r="BR177" s="117"/>
      <c r="BS177" s="117"/>
      <c r="BT177" s="118"/>
      <c r="BU177" s="19"/>
      <c r="BV177" s="20"/>
      <c r="BW177" s="20"/>
      <c r="BX177" s="20"/>
      <c r="BY177" s="21"/>
    </row>
    <row r="178" spans="1:77" s="3" customFormat="1" ht="26.25" customHeight="1" x14ac:dyDescent="0.25">
      <c r="A178" s="3" t="s">
        <v>77</v>
      </c>
      <c r="D178" s="45" t="s">
        <v>110</v>
      </c>
      <c r="E178" s="88">
        <v>956</v>
      </c>
      <c r="F178" s="89"/>
      <c r="G178" s="89"/>
      <c r="H178" s="89"/>
      <c r="I178" s="90"/>
      <c r="J178" s="72" t="s">
        <v>162</v>
      </c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3">
        <v>250</v>
      </c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>
        <v>12.78</v>
      </c>
      <c r="AT178" s="73"/>
      <c r="AU178" s="73"/>
      <c r="AV178" s="73"/>
      <c r="AW178" s="73"/>
      <c r="AX178" s="73"/>
      <c r="AY178" s="73">
        <v>23.64</v>
      </c>
      <c r="AZ178" s="73"/>
      <c r="BA178" s="73"/>
      <c r="BB178" s="73"/>
      <c r="BC178" s="73"/>
      <c r="BD178" s="73"/>
      <c r="BE178" s="73">
        <v>62.49</v>
      </c>
      <c r="BF178" s="73"/>
      <c r="BG178" s="73"/>
      <c r="BH178" s="73"/>
      <c r="BI178" s="73"/>
      <c r="BJ178" s="73"/>
      <c r="BK178" s="73"/>
      <c r="BL178" s="73">
        <v>512.23</v>
      </c>
      <c r="BM178" s="73"/>
      <c r="BN178" s="73"/>
      <c r="BO178" s="73"/>
      <c r="BP178" s="73"/>
      <c r="BQ178" s="73"/>
      <c r="BR178" s="73"/>
      <c r="BS178" s="73"/>
      <c r="BT178" s="73"/>
      <c r="BU178" s="96" t="s">
        <v>163</v>
      </c>
      <c r="BV178" s="74"/>
      <c r="BW178" s="74"/>
      <c r="BX178" s="74"/>
      <c r="BY178" s="74"/>
    </row>
    <row r="179" spans="1:77" s="3" customFormat="1" ht="12" customHeight="1" x14ac:dyDescent="0.25">
      <c r="A179" s="3" t="s">
        <v>23</v>
      </c>
      <c r="D179" s="45"/>
      <c r="E179" s="88">
        <v>167</v>
      </c>
      <c r="F179" s="89"/>
      <c r="G179" s="89"/>
      <c r="H179" s="89"/>
      <c r="I179" s="90"/>
      <c r="J179" s="72" t="s">
        <v>33</v>
      </c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3">
        <v>20</v>
      </c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>
        <v>5.36</v>
      </c>
      <c r="AT179" s="73"/>
      <c r="AU179" s="73"/>
      <c r="AV179" s="73"/>
      <c r="AW179" s="73"/>
      <c r="AX179" s="73"/>
      <c r="AY179" s="73">
        <v>5.46</v>
      </c>
      <c r="AZ179" s="73"/>
      <c r="BA179" s="73"/>
      <c r="BB179" s="73"/>
      <c r="BC179" s="73"/>
      <c r="BD179" s="73"/>
      <c r="BE179" s="73">
        <v>0</v>
      </c>
      <c r="BF179" s="73"/>
      <c r="BG179" s="73"/>
      <c r="BH179" s="73"/>
      <c r="BI179" s="73"/>
      <c r="BJ179" s="73"/>
      <c r="BK179" s="73"/>
      <c r="BL179" s="73">
        <v>72.2</v>
      </c>
      <c r="BM179" s="73"/>
      <c r="BN179" s="73"/>
      <c r="BO179" s="73"/>
      <c r="BP179" s="73"/>
      <c r="BQ179" s="73"/>
      <c r="BR179" s="73"/>
      <c r="BS179" s="73"/>
      <c r="BT179" s="73"/>
      <c r="BU179" s="74">
        <v>212</v>
      </c>
      <c r="BV179" s="74"/>
      <c r="BW179" s="74"/>
      <c r="BX179" s="74"/>
      <c r="BY179" s="74"/>
    </row>
    <row r="180" spans="1:77" s="3" customFormat="1" ht="12" customHeight="1" x14ac:dyDescent="0.25">
      <c r="A180" s="3" t="s">
        <v>11</v>
      </c>
      <c r="D180" s="45"/>
      <c r="E180" s="88">
        <v>194</v>
      </c>
      <c r="F180" s="89"/>
      <c r="G180" s="89"/>
      <c r="H180" s="89"/>
      <c r="I180" s="90"/>
      <c r="J180" s="110" t="s">
        <v>139</v>
      </c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2"/>
      <c r="AE180" s="113">
        <v>50</v>
      </c>
      <c r="AF180" s="114"/>
      <c r="AG180" s="114"/>
      <c r="AH180" s="114"/>
      <c r="AI180" s="114"/>
      <c r="AJ180" s="114"/>
      <c r="AK180" s="115"/>
      <c r="AL180" s="113"/>
      <c r="AM180" s="114"/>
      <c r="AN180" s="114"/>
      <c r="AO180" s="114"/>
      <c r="AP180" s="114"/>
      <c r="AQ180" s="114"/>
      <c r="AR180" s="115"/>
      <c r="AS180" s="113">
        <v>3.75</v>
      </c>
      <c r="AT180" s="114"/>
      <c r="AU180" s="114"/>
      <c r="AV180" s="114"/>
      <c r="AW180" s="114"/>
      <c r="AX180" s="115"/>
      <c r="AY180" s="113">
        <v>1.45</v>
      </c>
      <c r="AZ180" s="114"/>
      <c r="BA180" s="114"/>
      <c r="BB180" s="114"/>
      <c r="BC180" s="114"/>
      <c r="BD180" s="115"/>
      <c r="BE180" s="113">
        <v>25.7</v>
      </c>
      <c r="BF180" s="114"/>
      <c r="BG180" s="114"/>
      <c r="BH180" s="114"/>
      <c r="BI180" s="114"/>
      <c r="BJ180" s="114"/>
      <c r="BK180" s="115"/>
      <c r="BL180" s="113">
        <v>131</v>
      </c>
      <c r="BM180" s="114"/>
      <c r="BN180" s="114"/>
      <c r="BO180" s="114"/>
      <c r="BP180" s="114"/>
      <c r="BQ180" s="114"/>
      <c r="BR180" s="114"/>
      <c r="BS180" s="114"/>
      <c r="BT180" s="115"/>
      <c r="BU180" s="88">
        <v>224</v>
      </c>
      <c r="BV180" s="89"/>
      <c r="BW180" s="89"/>
      <c r="BX180" s="89"/>
      <c r="BY180" s="90"/>
    </row>
    <row r="181" spans="1:77" s="3" customFormat="1" ht="12" customHeight="1" x14ac:dyDescent="0.25">
      <c r="A181" s="3" t="s">
        <v>12</v>
      </c>
      <c r="D181" s="45"/>
      <c r="E181" s="88">
        <v>942</v>
      </c>
      <c r="F181" s="89"/>
      <c r="G181" s="89"/>
      <c r="H181" s="89"/>
      <c r="I181" s="90"/>
      <c r="J181" s="72" t="s">
        <v>12</v>
      </c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3">
        <v>200</v>
      </c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>
        <v>6.2</v>
      </c>
      <c r="AT181" s="73"/>
      <c r="AU181" s="73"/>
      <c r="AV181" s="73"/>
      <c r="AW181" s="73"/>
      <c r="AX181" s="73"/>
      <c r="AY181" s="73">
        <v>6.2</v>
      </c>
      <c r="AZ181" s="73"/>
      <c r="BA181" s="73"/>
      <c r="BB181" s="73"/>
      <c r="BC181" s="73"/>
      <c r="BD181" s="73"/>
      <c r="BE181" s="73">
        <v>25.34</v>
      </c>
      <c r="BF181" s="73"/>
      <c r="BG181" s="73"/>
      <c r="BH181" s="73"/>
      <c r="BI181" s="73"/>
      <c r="BJ181" s="73"/>
      <c r="BK181" s="73"/>
      <c r="BL181" s="73">
        <v>181.18</v>
      </c>
      <c r="BM181" s="73"/>
      <c r="BN181" s="73"/>
      <c r="BO181" s="73"/>
      <c r="BP181" s="73"/>
      <c r="BQ181" s="73"/>
      <c r="BR181" s="73"/>
      <c r="BS181" s="73"/>
      <c r="BT181" s="73"/>
      <c r="BU181" s="74">
        <v>942</v>
      </c>
      <c r="BV181" s="74"/>
      <c r="BW181" s="74"/>
      <c r="BX181" s="74"/>
      <c r="BY181" s="74"/>
    </row>
    <row r="182" spans="1:77" s="3" customFormat="1" ht="12" customHeight="1" x14ac:dyDescent="0.25">
      <c r="A182" s="6"/>
      <c r="B182" s="6"/>
      <c r="C182" s="6"/>
      <c r="D182" s="47" t="s">
        <v>111</v>
      </c>
      <c r="E182" s="77"/>
      <c r="F182" s="78"/>
      <c r="G182" s="78"/>
      <c r="H182" s="78"/>
      <c r="I182" s="79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1">
        <f>SUM(AE178:AK181)</f>
        <v>520</v>
      </c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>
        <f>SUM(AS178:AX181)</f>
        <v>28.09</v>
      </c>
      <c r="AT182" s="81"/>
      <c r="AU182" s="81"/>
      <c r="AV182" s="81"/>
      <c r="AW182" s="81"/>
      <c r="AX182" s="81"/>
      <c r="AY182" s="81">
        <f>SUM(AY178:BD181)</f>
        <v>36.75</v>
      </c>
      <c r="AZ182" s="81"/>
      <c r="BA182" s="81"/>
      <c r="BB182" s="81"/>
      <c r="BC182" s="81"/>
      <c r="BD182" s="81"/>
      <c r="BE182" s="81">
        <f>SUM(BE178:BK181)</f>
        <v>113.53</v>
      </c>
      <c r="BF182" s="81"/>
      <c r="BG182" s="81"/>
      <c r="BH182" s="81"/>
      <c r="BI182" s="81"/>
      <c r="BJ182" s="81"/>
      <c r="BK182" s="81"/>
      <c r="BL182" s="81">
        <f>SUM(BL178:BT181)</f>
        <v>896.61000000000013</v>
      </c>
      <c r="BM182" s="81"/>
      <c r="BN182" s="81"/>
      <c r="BO182" s="81"/>
      <c r="BP182" s="81"/>
      <c r="BQ182" s="81"/>
      <c r="BR182" s="81"/>
      <c r="BS182" s="81"/>
      <c r="BT182" s="81"/>
      <c r="BU182" s="74"/>
      <c r="BV182" s="74"/>
      <c r="BW182" s="74"/>
      <c r="BX182" s="74"/>
      <c r="BY182" s="74"/>
    </row>
    <row r="183" spans="1:77" s="3" customFormat="1" ht="12" customHeight="1" x14ac:dyDescent="0.25">
      <c r="A183" s="3" t="s">
        <v>67</v>
      </c>
      <c r="D183" s="45" t="s">
        <v>112</v>
      </c>
      <c r="E183" s="88">
        <v>168</v>
      </c>
      <c r="F183" s="89"/>
      <c r="G183" s="89"/>
      <c r="H183" s="89"/>
      <c r="I183" s="90"/>
      <c r="J183" s="72" t="s">
        <v>193</v>
      </c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3">
        <v>100</v>
      </c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>
        <v>1.57</v>
      </c>
      <c r="AT183" s="73"/>
      <c r="AU183" s="73"/>
      <c r="AV183" s="73"/>
      <c r="AW183" s="73"/>
      <c r="AX183" s="73"/>
      <c r="AY183" s="73">
        <v>5.16</v>
      </c>
      <c r="AZ183" s="73"/>
      <c r="BA183" s="73"/>
      <c r="BB183" s="73"/>
      <c r="BC183" s="73"/>
      <c r="BD183" s="73"/>
      <c r="BE183" s="73">
        <v>8.14</v>
      </c>
      <c r="BF183" s="73"/>
      <c r="BG183" s="73"/>
      <c r="BH183" s="73"/>
      <c r="BI183" s="73"/>
      <c r="BJ183" s="73"/>
      <c r="BK183" s="73"/>
      <c r="BL183" s="73">
        <v>86.23</v>
      </c>
      <c r="BM183" s="73"/>
      <c r="BN183" s="73"/>
      <c r="BO183" s="73"/>
      <c r="BP183" s="73"/>
      <c r="BQ183" s="73"/>
      <c r="BR183" s="73"/>
      <c r="BS183" s="73"/>
      <c r="BT183" s="73"/>
      <c r="BU183" s="74">
        <v>924</v>
      </c>
      <c r="BV183" s="74"/>
      <c r="BW183" s="74"/>
      <c r="BX183" s="74"/>
      <c r="BY183" s="74"/>
    </row>
    <row r="184" spans="1:77" s="3" customFormat="1" ht="12" customHeight="1" x14ac:dyDescent="0.25">
      <c r="A184" s="3" t="s">
        <v>78</v>
      </c>
      <c r="D184" s="45"/>
      <c r="E184" s="88">
        <v>849</v>
      </c>
      <c r="F184" s="89"/>
      <c r="G184" s="89"/>
      <c r="H184" s="89"/>
      <c r="I184" s="90"/>
      <c r="J184" s="72" t="s">
        <v>78</v>
      </c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3">
        <v>250</v>
      </c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>
        <v>7.9359999999999999</v>
      </c>
      <c r="AT184" s="73"/>
      <c r="AU184" s="73"/>
      <c r="AV184" s="73"/>
      <c r="AW184" s="73"/>
      <c r="AX184" s="73"/>
      <c r="AY184" s="73">
        <v>6.4165000000000001</v>
      </c>
      <c r="AZ184" s="73"/>
      <c r="BA184" s="73"/>
      <c r="BB184" s="73"/>
      <c r="BC184" s="73"/>
      <c r="BD184" s="73"/>
      <c r="BE184" s="73">
        <v>16.8355</v>
      </c>
      <c r="BF184" s="73"/>
      <c r="BG184" s="73"/>
      <c r="BH184" s="73"/>
      <c r="BI184" s="73"/>
      <c r="BJ184" s="73"/>
      <c r="BK184" s="73"/>
      <c r="BL184" s="73">
        <v>157.19</v>
      </c>
      <c r="BM184" s="73"/>
      <c r="BN184" s="73"/>
      <c r="BO184" s="73"/>
      <c r="BP184" s="73"/>
      <c r="BQ184" s="73"/>
      <c r="BR184" s="73"/>
      <c r="BS184" s="73"/>
      <c r="BT184" s="73"/>
      <c r="BU184" s="74">
        <v>849</v>
      </c>
      <c r="BV184" s="74"/>
      <c r="BW184" s="74"/>
      <c r="BX184" s="74"/>
      <c r="BY184" s="74"/>
    </row>
    <row r="185" spans="1:77" s="3" customFormat="1" ht="12" customHeight="1" x14ac:dyDescent="0.25">
      <c r="A185" s="3" t="s">
        <v>54</v>
      </c>
      <c r="D185" s="45"/>
      <c r="E185" s="88" t="s">
        <v>55</v>
      </c>
      <c r="F185" s="89"/>
      <c r="G185" s="89"/>
      <c r="H185" s="89"/>
      <c r="I185" s="90"/>
      <c r="J185" s="72" t="s">
        <v>164</v>
      </c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3">
        <v>100</v>
      </c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>
        <v>14.9</v>
      </c>
      <c r="AT185" s="73"/>
      <c r="AU185" s="73"/>
      <c r="AV185" s="73"/>
      <c r="AW185" s="73"/>
      <c r="AX185" s="73"/>
      <c r="AY185" s="73">
        <v>12.82</v>
      </c>
      <c r="AZ185" s="73"/>
      <c r="BA185" s="73"/>
      <c r="BB185" s="73"/>
      <c r="BC185" s="73"/>
      <c r="BD185" s="73"/>
      <c r="BE185" s="73">
        <v>4.8600000000000003</v>
      </c>
      <c r="BF185" s="73"/>
      <c r="BG185" s="73"/>
      <c r="BH185" s="73"/>
      <c r="BI185" s="73"/>
      <c r="BJ185" s="73"/>
      <c r="BK185" s="73"/>
      <c r="BL185" s="73">
        <v>195.1</v>
      </c>
      <c r="BM185" s="73"/>
      <c r="BN185" s="73"/>
      <c r="BO185" s="73"/>
      <c r="BP185" s="73"/>
      <c r="BQ185" s="73"/>
      <c r="BR185" s="73"/>
      <c r="BS185" s="73"/>
      <c r="BT185" s="73"/>
      <c r="BU185" s="74">
        <v>236</v>
      </c>
      <c r="BV185" s="74"/>
      <c r="BW185" s="74"/>
      <c r="BX185" s="74"/>
      <c r="BY185" s="74"/>
    </row>
    <row r="186" spans="1:77" s="3" customFormat="1" ht="12" customHeight="1" x14ac:dyDescent="0.25">
      <c r="A186" s="3" t="s">
        <v>15</v>
      </c>
      <c r="D186" s="45"/>
      <c r="E186" s="88">
        <v>910</v>
      </c>
      <c r="F186" s="89"/>
      <c r="G186" s="89"/>
      <c r="H186" s="89"/>
      <c r="I186" s="90"/>
      <c r="J186" s="72" t="s">
        <v>44</v>
      </c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3">
        <v>200</v>
      </c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>
        <v>0.91349999999999998</v>
      </c>
      <c r="AT186" s="73"/>
      <c r="AU186" s="73"/>
      <c r="AV186" s="73"/>
      <c r="AW186" s="73"/>
      <c r="AX186" s="73"/>
      <c r="AY186" s="73">
        <v>4.5857000000000001</v>
      </c>
      <c r="AZ186" s="73"/>
      <c r="BA186" s="73"/>
      <c r="BB186" s="73"/>
      <c r="BC186" s="73"/>
      <c r="BD186" s="73"/>
      <c r="BE186" s="73">
        <v>1.50352</v>
      </c>
      <c r="BF186" s="73"/>
      <c r="BG186" s="73"/>
      <c r="BH186" s="73"/>
      <c r="BI186" s="73"/>
      <c r="BJ186" s="73"/>
      <c r="BK186" s="73"/>
      <c r="BL186" s="73">
        <v>51.18</v>
      </c>
      <c r="BM186" s="73"/>
      <c r="BN186" s="73"/>
      <c r="BO186" s="73"/>
      <c r="BP186" s="73"/>
      <c r="BQ186" s="73"/>
      <c r="BR186" s="73"/>
      <c r="BS186" s="73"/>
      <c r="BT186" s="73"/>
      <c r="BU186" s="74">
        <v>910</v>
      </c>
      <c r="BV186" s="74"/>
      <c r="BW186" s="74"/>
      <c r="BX186" s="74"/>
      <c r="BY186" s="74"/>
    </row>
    <row r="187" spans="1:77" s="3" customFormat="1" ht="12" customHeight="1" x14ac:dyDescent="0.25">
      <c r="A187" s="3" t="s">
        <v>13</v>
      </c>
      <c r="D187" s="45"/>
      <c r="E187" s="88">
        <v>135</v>
      </c>
      <c r="F187" s="89"/>
      <c r="G187" s="89"/>
      <c r="H187" s="89"/>
      <c r="I187" s="90"/>
      <c r="J187" s="72" t="s">
        <v>13</v>
      </c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3">
        <v>200</v>
      </c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>
        <v>0.78</v>
      </c>
      <c r="AT187" s="73"/>
      <c r="AU187" s="73"/>
      <c r="AV187" s="73"/>
      <c r="AW187" s="73"/>
      <c r="AX187" s="73"/>
      <c r="AY187" s="73">
        <v>0.16</v>
      </c>
      <c r="AZ187" s="73"/>
      <c r="BA187" s="73"/>
      <c r="BB187" s="73"/>
      <c r="BC187" s="73"/>
      <c r="BD187" s="73"/>
      <c r="BE187" s="73">
        <v>32.659999999999997</v>
      </c>
      <c r="BF187" s="73"/>
      <c r="BG187" s="73"/>
      <c r="BH187" s="73"/>
      <c r="BI187" s="73"/>
      <c r="BJ187" s="73"/>
      <c r="BK187" s="73"/>
      <c r="BL187" s="73">
        <v>129.80000000000001</v>
      </c>
      <c r="BM187" s="73"/>
      <c r="BN187" s="73"/>
      <c r="BO187" s="73"/>
      <c r="BP187" s="73"/>
      <c r="BQ187" s="73"/>
      <c r="BR187" s="73"/>
      <c r="BS187" s="73"/>
      <c r="BT187" s="73"/>
      <c r="BU187" s="74">
        <v>135</v>
      </c>
      <c r="BV187" s="74"/>
      <c r="BW187" s="74"/>
      <c r="BX187" s="74"/>
      <c r="BY187" s="74"/>
    </row>
    <row r="188" spans="1:77" s="3" customFormat="1" ht="12" customHeight="1" x14ac:dyDescent="0.25">
      <c r="A188" s="3" t="s">
        <v>14</v>
      </c>
      <c r="D188" s="45"/>
      <c r="E188" s="88">
        <v>214</v>
      </c>
      <c r="F188" s="89"/>
      <c r="G188" s="89"/>
      <c r="H188" s="89"/>
      <c r="I188" s="90"/>
      <c r="J188" s="72" t="s">
        <v>14</v>
      </c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3">
        <v>5</v>
      </c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>
        <v>0</v>
      </c>
      <c r="AT188" s="73"/>
      <c r="AU188" s="73"/>
      <c r="AV188" s="73"/>
      <c r="AW188" s="73"/>
      <c r="AX188" s="73"/>
      <c r="AY188" s="73">
        <v>0</v>
      </c>
      <c r="AZ188" s="73"/>
      <c r="BA188" s="73"/>
      <c r="BB188" s="73"/>
      <c r="BC188" s="73"/>
      <c r="BD188" s="73"/>
      <c r="BE188" s="73">
        <v>0</v>
      </c>
      <c r="BF188" s="73"/>
      <c r="BG188" s="73"/>
      <c r="BH188" s="73"/>
      <c r="BI188" s="73"/>
      <c r="BJ188" s="73"/>
      <c r="BK188" s="73"/>
      <c r="BL188" s="73">
        <v>0</v>
      </c>
      <c r="BM188" s="73"/>
      <c r="BN188" s="73"/>
      <c r="BO188" s="73"/>
      <c r="BP188" s="73"/>
      <c r="BQ188" s="73"/>
      <c r="BR188" s="73"/>
      <c r="BS188" s="73"/>
      <c r="BT188" s="73"/>
      <c r="BU188" s="74">
        <v>214</v>
      </c>
      <c r="BV188" s="74"/>
      <c r="BW188" s="74"/>
      <c r="BX188" s="74"/>
      <c r="BY188" s="74"/>
    </row>
    <row r="189" spans="1:77" s="3" customFormat="1" ht="12" customHeight="1" x14ac:dyDescent="0.25">
      <c r="A189" s="3" t="s">
        <v>11</v>
      </c>
      <c r="D189" s="45"/>
      <c r="E189" s="88">
        <v>204</v>
      </c>
      <c r="F189" s="89"/>
      <c r="G189" s="89"/>
      <c r="H189" s="89"/>
      <c r="I189" s="90"/>
      <c r="J189" s="72" t="s">
        <v>11</v>
      </c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3">
        <v>25</v>
      </c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>
        <v>1.65</v>
      </c>
      <c r="AT189" s="73"/>
      <c r="AU189" s="73"/>
      <c r="AV189" s="73"/>
      <c r="AW189" s="73"/>
      <c r="AX189" s="73"/>
      <c r="AY189" s="73">
        <v>0.22500000000000001</v>
      </c>
      <c r="AZ189" s="73"/>
      <c r="BA189" s="73"/>
      <c r="BB189" s="73"/>
      <c r="BC189" s="73"/>
      <c r="BD189" s="73"/>
      <c r="BE189" s="73">
        <v>9.5</v>
      </c>
      <c r="BF189" s="73"/>
      <c r="BG189" s="73"/>
      <c r="BH189" s="73"/>
      <c r="BI189" s="73"/>
      <c r="BJ189" s="73"/>
      <c r="BK189" s="73"/>
      <c r="BL189" s="73">
        <v>49.75</v>
      </c>
      <c r="BM189" s="73"/>
      <c r="BN189" s="73"/>
      <c r="BO189" s="73"/>
      <c r="BP189" s="73"/>
      <c r="BQ189" s="73"/>
      <c r="BR189" s="73"/>
      <c r="BS189" s="73"/>
      <c r="BT189" s="73"/>
      <c r="BU189" s="74">
        <v>204</v>
      </c>
      <c r="BV189" s="74"/>
      <c r="BW189" s="74"/>
      <c r="BX189" s="74"/>
      <c r="BY189" s="74"/>
    </row>
    <row r="190" spans="1:77" s="3" customFormat="1" ht="12" customHeight="1" x14ac:dyDescent="0.25">
      <c r="A190" s="3" t="s">
        <v>16</v>
      </c>
      <c r="D190" s="45"/>
      <c r="E190" s="88">
        <v>206</v>
      </c>
      <c r="F190" s="89"/>
      <c r="G190" s="89"/>
      <c r="H190" s="89"/>
      <c r="I190" s="90"/>
      <c r="J190" s="72" t="s">
        <v>16</v>
      </c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3">
        <v>50</v>
      </c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>
        <v>3.3</v>
      </c>
      <c r="AT190" s="73"/>
      <c r="AU190" s="73"/>
      <c r="AV190" s="73"/>
      <c r="AW190" s="73"/>
      <c r="AX190" s="73"/>
      <c r="AY190" s="73">
        <v>0.6</v>
      </c>
      <c r="AZ190" s="73"/>
      <c r="BA190" s="73"/>
      <c r="BB190" s="73"/>
      <c r="BC190" s="73"/>
      <c r="BD190" s="73"/>
      <c r="BE190" s="73">
        <v>16.7</v>
      </c>
      <c r="BF190" s="73"/>
      <c r="BG190" s="73"/>
      <c r="BH190" s="73"/>
      <c r="BI190" s="73"/>
      <c r="BJ190" s="73"/>
      <c r="BK190" s="73"/>
      <c r="BL190" s="73">
        <v>87</v>
      </c>
      <c r="BM190" s="73"/>
      <c r="BN190" s="73"/>
      <c r="BO190" s="73"/>
      <c r="BP190" s="73"/>
      <c r="BQ190" s="73"/>
      <c r="BR190" s="73"/>
      <c r="BS190" s="73"/>
      <c r="BT190" s="73"/>
      <c r="BU190" s="74">
        <v>206</v>
      </c>
      <c r="BV190" s="74"/>
      <c r="BW190" s="74"/>
      <c r="BX190" s="74"/>
      <c r="BY190" s="74"/>
    </row>
    <row r="191" spans="1:77" s="3" customFormat="1" ht="12" customHeight="1" x14ac:dyDescent="0.25">
      <c r="A191" s="6"/>
      <c r="B191" s="6"/>
      <c r="C191" s="6"/>
      <c r="D191" s="47" t="s">
        <v>113</v>
      </c>
      <c r="E191" s="77"/>
      <c r="F191" s="78"/>
      <c r="G191" s="78"/>
      <c r="H191" s="78"/>
      <c r="I191" s="79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1">
        <f>SUM(AE183:AK190)</f>
        <v>930</v>
      </c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97">
        <f>SUM(AS183:AX190)</f>
        <v>31.049499999999998</v>
      </c>
      <c r="AT191" s="97"/>
      <c r="AU191" s="97"/>
      <c r="AV191" s="97"/>
      <c r="AW191" s="97"/>
      <c r="AX191" s="97"/>
      <c r="AY191" s="97">
        <f>SUM(AY183:BD190)</f>
        <v>29.967200000000002</v>
      </c>
      <c r="AZ191" s="97"/>
      <c r="BA191" s="97"/>
      <c r="BB191" s="97"/>
      <c r="BC191" s="97"/>
      <c r="BD191" s="97"/>
      <c r="BE191" s="98">
        <f>SUM(BE183:BK190)</f>
        <v>90.199020000000004</v>
      </c>
      <c r="BF191" s="99"/>
      <c r="BG191" s="99"/>
      <c r="BH191" s="99"/>
      <c r="BI191" s="99"/>
      <c r="BJ191" s="99"/>
      <c r="BK191" s="100"/>
      <c r="BL191" s="97">
        <f>SUM(BL183:BT190)</f>
        <v>756.25</v>
      </c>
      <c r="BM191" s="97"/>
      <c r="BN191" s="97"/>
      <c r="BO191" s="97"/>
      <c r="BP191" s="97"/>
      <c r="BQ191" s="97"/>
      <c r="BR191" s="97"/>
      <c r="BS191" s="97"/>
      <c r="BT191" s="97"/>
      <c r="BU191" s="74"/>
      <c r="BV191" s="74"/>
      <c r="BW191" s="74"/>
      <c r="BX191" s="74"/>
      <c r="BY191" s="74"/>
    </row>
    <row r="192" spans="1:77" s="3" customFormat="1" ht="12" customHeight="1" x14ac:dyDescent="0.25">
      <c r="A192" s="3" t="s">
        <v>20</v>
      </c>
      <c r="D192" s="45" t="s">
        <v>114</v>
      </c>
      <c r="E192" s="88">
        <v>148</v>
      </c>
      <c r="F192" s="89"/>
      <c r="G192" s="89"/>
      <c r="H192" s="89"/>
      <c r="I192" s="90"/>
      <c r="J192" s="72" t="s">
        <v>20</v>
      </c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3">
        <v>250</v>
      </c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>
        <v>7.25</v>
      </c>
      <c r="AT192" s="73"/>
      <c r="AU192" s="73"/>
      <c r="AV192" s="73"/>
      <c r="AW192" s="73"/>
      <c r="AX192" s="73"/>
      <c r="AY192" s="73">
        <v>8</v>
      </c>
      <c r="AZ192" s="73"/>
      <c r="BA192" s="73"/>
      <c r="BB192" s="73"/>
      <c r="BC192" s="73"/>
      <c r="BD192" s="73"/>
      <c r="BE192" s="73">
        <v>11.75</v>
      </c>
      <c r="BF192" s="73"/>
      <c r="BG192" s="73"/>
      <c r="BH192" s="73"/>
      <c r="BI192" s="73"/>
      <c r="BJ192" s="73"/>
      <c r="BK192" s="73"/>
      <c r="BL192" s="73">
        <v>150</v>
      </c>
      <c r="BM192" s="73"/>
      <c r="BN192" s="73"/>
      <c r="BO192" s="73"/>
      <c r="BP192" s="73"/>
      <c r="BQ192" s="73"/>
      <c r="BR192" s="73"/>
      <c r="BS192" s="73"/>
      <c r="BT192" s="73"/>
      <c r="BU192" s="74" t="s">
        <v>151</v>
      </c>
      <c r="BV192" s="74"/>
      <c r="BW192" s="74"/>
      <c r="BX192" s="74"/>
      <c r="BY192" s="74"/>
    </row>
    <row r="193" spans="1:77" s="3" customFormat="1" ht="12" customHeight="1" x14ac:dyDescent="0.25">
      <c r="A193" s="3" t="s">
        <v>53</v>
      </c>
      <c r="D193" s="45"/>
      <c r="E193" s="88">
        <v>155</v>
      </c>
      <c r="F193" s="89"/>
      <c r="G193" s="89"/>
      <c r="H193" s="89"/>
      <c r="I193" s="90"/>
      <c r="J193" s="72" t="s">
        <v>165</v>
      </c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3">
        <v>100</v>
      </c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>
        <v>7.57</v>
      </c>
      <c r="AT193" s="73"/>
      <c r="AU193" s="73"/>
      <c r="AV193" s="73"/>
      <c r="AW193" s="73"/>
      <c r="AX193" s="73"/>
      <c r="AY193" s="73">
        <v>16.16</v>
      </c>
      <c r="AZ193" s="73"/>
      <c r="BA193" s="73"/>
      <c r="BB193" s="73"/>
      <c r="BC193" s="73"/>
      <c r="BD193" s="73"/>
      <c r="BE193" s="73">
        <v>13</v>
      </c>
      <c r="BF193" s="73"/>
      <c r="BG193" s="73"/>
      <c r="BH193" s="73"/>
      <c r="BI193" s="73"/>
      <c r="BJ193" s="73"/>
      <c r="BK193" s="73"/>
      <c r="BL193" s="73">
        <v>402.27</v>
      </c>
      <c r="BM193" s="73"/>
      <c r="BN193" s="73"/>
      <c r="BO193" s="73"/>
      <c r="BP193" s="73"/>
      <c r="BQ193" s="73"/>
      <c r="BR193" s="73"/>
      <c r="BS193" s="73"/>
      <c r="BT193" s="73"/>
      <c r="BU193" s="74">
        <v>245</v>
      </c>
      <c r="BV193" s="74"/>
      <c r="BW193" s="74"/>
      <c r="BX193" s="74"/>
      <c r="BY193" s="74"/>
    </row>
    <row r="194" spans="1:77" s="3" customFormat="1" ht="12" customHeight="1" x14ac:dyDescent="0.25">
      <c r="A194" s="6"/>
      <c r="B194" s="6"/>
      <c r="C194" s="6"/>
      <c r="D194" s="47" t="s">
        <v>115</v>
      </c>
      <c r="E194" s="77"/>
      <c r="F194" s="78"/>
      <c r="G194" s="78"/>
      <c r="H194" s="78"/>
      <c r="I194" s="79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1">
        <f>SUM(AE192:AK193)</f>
        <v>350</v>
      </c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>
        <f>SUM(AS192:AX193)</f>
        <v>14.82</v>
      </c>
      <c r="AT194" s="81"/>
      <c r="AU194" s="81"/>
      <c r="AV194" s="81"/>
      <c r="AW194" s="81"/>
      <c r="AX194" s="81"/>
      <c r="AY194" s="81">
        <f>SUM(AY192:BD193)</f>
        <v>24.16</v>
      </c>
      <c r="AZ194" s="81"/>
      <c r="BA194" s="81"/>
      <c r="BB194" s="81"/>
      <c r="BC194" s="81"/>
      <c r="BD194" s="81"/>
      <c r="BE194" s="81">
        <f>SUM(BE192:BK193)</f>
        <v>24.75</v>
      </c>
      <c r="BF194" s="81"/>
      <c r="BG194" s="81"/>
      <c r="BH194" s="81"/>
      <c r="BI194" s="81"/>
      <c r="BJ194" s="81"/>
      <c r="BK194" s="81"/>
      <c r="BL194" s="81">
        <f>SUM(BL192:BT193)</f>
        <v>552.27</v>
      </c>
      <c r="BM194" s="81"/>
      <c r="BN194" s="81"/>
      <c r="BO194" s="81"/>
      <c r="BP194" s="81"/>
      <c r="BQ194" s="81"/>
      <c r="BR194" s="81"/>
      <c r="BS194" s="81"/>
      <c r="BT194" s="81"/>
      <c r="BU194" s="74"/>
      <c r="BV194" s="74"/>
      <c r="BW194" s="74"/>
      <c r="BX194" s="74"/>
      <c r="BY194" s="74"/>
    </row>
    <row r="195" spans="1:77" s="3" customFormat="1" ht="12" customHeight="1" x14ac:dyDescent="0.25">
      <c r="A195" s="3" t="s">
        <v>80</v>
      </c>
      <c r="D195" s="45" t="s">
        <v>116</v>
      </c>
      <c r="E195" s="88">
        <v>166</v>
      </c>
      <c r="F195" s="89"/>
      <c r="G195" s="89"/>
      <c r="H195" s="89"/>
      <c r="I195" s="90"/>
      <c r="J195" s="72" t="s">
        <v>178</v>
      </c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3">
        <v>100</v>
      </c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>
        <v>0.32</v>
      </c>
      <c r="AT195" s="73"/>
      <c r="AU195" s="73"/>
      <c r="AV195" s="73"/>
      <c r="AW195" s="73"/>
      <c r="AX195" s="73"/>
      <c r="AY195" s="73">
        <v>10.029999999999999</v>
      </c>
      <c r="AZ195" s="73"/>
      <c r="BA195" s="73"/>
      <c r="BB195" s="73"/>
      <c r="BC195" s="73"/>
      <c r="BD195" s="73"/>
      <c r="BE195" s="73">
        <v>1</v>
      </c>
      <c r="BF195" s="73"/>
      <c r="BG195" s="73"/>
      <c r="BH195" s="73"/>
      <c r="BI195" s="73"/>
      <c r="BJ195" s="73"/>
      <c r="BK195" s="73"/>
      <c r="BL195" s="73">
        <v>95.5</v>
      </c>
      <c r="BM195" s="73"/>
      <c r="BN195" s="73"/>
      <c r="BO195" s="73"/>
      <c r="BP195" s="73"/>
      <c r="BQ195" s="73"/>
      <c r="BR195" s="73"/>
      <c r="BS195" s="73"/>
      <c r="BT195" s="73"/>
      <c r="BU195" s="74">
        <v>183</v>
      </c>
      <c r="BV195" s="74"/>
      <c r="BW195" s="74"/>
      <c r="BX195" s="74"/>
      <c r="BY195" s="74"/>
    </row>
    <row r="196" spans="1:77" s="3" customFormat="1" ht="25.5" customHeight="1" x14ac:dyDescent="0.25">
      <c r="A196" s="3" t="s">
        <v>79</v>
      </c>
      <c r="D196" s="45"/>
      <c r="E196" s="88">
        <v>42</v>
      </c>
      <c r="F196" s="89"/>
      <c r="G196" s="89"/>
      <c r="H196" s="89"/>
      <c r="I196" s="90"/>
      <c r="J196" s="72" t="s">
        <v>79</v>
      </c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3">
        <v>300</v>
      </c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>
        <v>21.73</v>
      </c>
      <c r="AT196" s="73"/>
      <c r="AU196" s="73"/>
      <c r="AV196" s="73"/>
      <c r="AW196" s="73"/>
      <c r="AX196" s="73"/>
      <c r="AY196" s="73">
        <v>23.169</v>
      </c>
      <c r="AZ196" s="73"/>
      <c r="BA196" s="73"/>
      <c r="BB196" s="73"/>
      <c r="BC196" s="73"/>
      <c r="BD196" s="73"/>
      <c r="BE196" s="73">
        <v>46.627000000000002</v>
      </c>
      <c r="BF196" s="73"/>
      <c r="BG196" s="73"/>
      <c r="BH196" s="73"/>
      <c r="BI196" s="73"/>
      <c r="BJ196" s="73"/>
      <c r="BK196" s="73"/>
      <c r="BL196" s="73">
        <v>483.11</v>
      </c>
      <c r="BM196" s="73"/>
      <c r="BN196" s="73"/>
      <c r="BO196" s="73"/>
      <c r="BP196" s="73"/>
      <c r="BQ196" s="73"/>
      <c r="BR196" s="73"/>
      <c r="BS196" s="73"/>
      <c r="BT196" s="73"/>
      <c r="BU196" s="74">
        <v>42</v>
      </c>
      <c r="BV196" s="74"/>
      <c r="BW196" s="74"/>
      <c r="BX196" s="74"/>
      <c r="BY196" s="74"/>
    </row>
    <row r="197" spans="1:77" s="3" customFormat="1" ht="12" customHeight="1" x14ac:dyDescent="0.25">
      <c r="A197" s="3" t="s">
        <v>11</v>
      </c>
      <c r="D197" s="45"/>
      <c r="E197" s="88">
        <v>194</v>
      </c>
      <c r="F197" s="89"/>
      <c r="G197" s="89"/>
      <c r="H197" s="89"/>
      <c r="I197" s="90"/>
      <c r="J197" s="72" t="s">
        <v>11</v>
      </c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3">
        <v>50</v>
      </c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>
        <v>3.3</v>
      </c>
      <c r="AT197" s="73"/>
      <c r="AU197" s="73"/>
      <c r="AV197" s="73"/>
      <c r="AW197" s="73"/>
      <c r="AX197" s="73"/>
      <c r="AY197" s="73">
        <v>0.45</v>
      </c>
      <c r="AZ197" s="73"/>
      <c r="BA197" s="73"/>
      <c r="BB197" s="73"/>
      <c r="BC197" s="73"/>
      <c r="BD197" s="73"/>
      <c r="BE197" s="73">
        <v>19</v>
      </c>
      <c r="BF197" s="73"/>
      <c r="BG197" s="73"/>
      <c r="BH197" s="73"/>
      <c r="BI197" s="73"/>
      <c r="BJ197" s="73"/>
      <c r="BK197" s="73"/>
      <c r="BL197" s="73">
        <v>99.5</v>
      </c>
      <c r="BM197" s="73"/>
      <c r="BN197" s="73"/>
      <c r="BO197" s="73"/>
      <c r="BP197" s="73"/>
      <c r="BQ197" s="73"/>
      <c r="BR197" s="73"/>
      <c r="BS197" s="73"/>
      <c r="BT197" s="73"/>
      <c r="BU197" s="74">
        <v>194</v>
      </c>
      <c r="BV197" s="74"/>
      <c r="BW197" s="74"/>
      <c r="BX197" s="74"/>
      <c r="BY197" s="74"/>
    </row>
    <row r="198" spans="1:77" s="3" customFormat="1" ht="12" customHeight="1" x14ac:dyDescent="0.25">
      <c r="A198" s="3" t="s">
        <v>16</v>
      </c>
      <c r="D198" s="45"/>
      <c r="E198" s="88">
        <v>206</v>
      </c>
      <c r="F198" s="89"/>
      <c r="G198" s="89"/>
      <c r="H198" s="89"/>
      <c r="I198" s="90"/>
      <c r="J198" s="72" t="s">
        <v>16</v>
      </c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3">
        <v>50</v>
      </c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>
        <v>3.3</v>
      </c>
      <c r="AT198" s="73"/>
      <c r="AU198" s="73"/>
      <c r="AV198" s="73"/>
      <c r="AW198" s="73"/>
      <c r="AX198" s="73"/>
      <c r="AY198" s="73">
        <v>0.6</v>
      </c>
      <c r="AZ198" s="73"/>
      <c r="BA198" s="73"/>
      <c r="BB198" s="73"/>
      <c r="BC198" s="73"/>
      <c r="BD198" s="73"/>
      <c r="BE198" s="73">
        <v>16.7</v>
      </c>
      <c r="BF198" s="73"/>
      <c r="BG198" s="73"/>
      <c r="BH198" s="73"/>
      <c r="BI198" s="73"/>
      <c r="BJ198" s="73"/>
      <c r="BK198" s="73"/>
      <c r="BL198" s="73">
        <v>87</v>
      </c>
      <c r="BM198" s="73"/>
      <c r="BN198" s="73"/>
      <c r="BO198" s="73"/>
      <c r="BP198" s="73"/>
      <c r="BQ198" s="73"/>
      <c r="BR198" s="73"/>
      <c r="BS198" s="73"/>
      <c r="BT198" s="73"/>
      <c r="BU198" s="74">
        <v>206</v>
      </c>
      <c r="BV198" s="74"/>
      <c r="BW198" s="74"/>
      <c r="BX198" s="74"/>
      <c r="BY198" s="74"/>
    </row>
    <row r="199" spans="1:77" s="3" customFormat="1" ht="12" customHeight="1" x14ac:dyDescent="0.25">
      <c r="A199" s="3" t="s">
        <v>34</v>
      </c>
      <c r="D199" s="45"/>
      <c r="E199" s="88">
        <v>165</v>
      </c>
      <c r="F199" s="89"/>
      <c r="G199" s="89"/>
      <c r="H199" s="89"/>
      <c r="I199" s="90"/>
      <c r="J199" s="72" t="s">
        <v>168</v>
      </c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3">
        <v>200</v>
      </c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>
        <v>0.82</v>
      </c>
      <c r="AT199" s="73"/>
      <c r="AU199" s="73"/>
      <c r="AV199" s="73"/>
      <c r="AW199" s="73"/>
      <c r="AX199" s="73"/>
      <c r="AY199" s="73">
        <v>0.16</v>
      </c>
      <c r="AZ199" s="73"/>
      <c r="BA199" s="73"/>
      <c r="BB199" s="73"/>
      <c r="BC199" s="73"/>
      <c r="BD199" s="73"/>
      <c r="BE199" s="73">
        <v>26.2</v>
      </c>
      <c r="BF199" s="73"/>
      <c r="BG199" s="73"/>
      <c r="BH199" s="73"/>
      <c r="BI199" s="73"/>
      <c r="BJ199" s="73"/>
      <c r="BK199" s="73"/>
      <c r="BL199" s="73">
        <v>110</v>
      </c>
      <c r="BM199" s="73"/>
      <c r="BN199" s="73"/>
      <c r="BO199" s="73"/>
      <c r="BP199" s="73"/>
      <c r="BQ199" s="73"/>
      <c r="BR199" s="73"/>
      <c r="BS199" s="73"/>
      <c r="BT199" s="73"/>
      <c r="BU199" s="74">
        <v>165</v>
      </c>
      <c r="BV199" s="74"/>
      <c r="BW199" s="74"/>
      <c r="BX199" s="74"/>
      <c r="BY199" s="74"/>
    </row>
    <row r="200" spans="1:77" s="3" customFormat="1" ht="12" customHeight="1" x14ac:dyDescent="0.25">
      <c r="A200" s="6"/>
      <c r="B200" s="6"/>
      <c r="C200" s="6"/>
      <c r="D200" s="47" t="s">
        <v>117</v>
      </c>
      <c r="E200" s="77"/>
      <c r="F200" s="78"/>
      <c r="G200" s="78"/>
      <c r="H200" s="78"/>
      <c r="I200" s="79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1">
        <f>SUM(AE195:AK199)</f>
        <v>700</v>
      </c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>
        <f>SUM(AS195:AX199)</f>
        <v>29.470000000000002</v>
      </c>
      <c r="AT200" s="81"/>
      <c r="AU200" s="81"/>
      <c r="AV200" s="81"/>
      <c r="AW200" s="81"/>
      <c r="AX200" s="81"/>
      <c r="AY200" s="81">
        <f>SUM(AY195:BD199)</f>
        <v>34.408999999999999</v>
      </c>
      <c r="AZ200" s="81"/>
      <c r="BA200" s="81"/>
      <c r="BB200" s="81"/>
      <c r="BC200" s="81"/>
      <c r="BD200" s="81"/>
      <c r="BE200" s="81">
        <f>SUM(BE195:BK199)</f>
        <v>109.52700000000002</v>
      </c>
      <c r="BF200" s="81"/>
      <c r="BG200" s="81"/>
      <c r="BH200" s="81"/>
      <c r="BI200" s="81"/>
      <c r="BJ200" s="81"/>
      <c r="BK200" s="81"/>
      <c r="BL200" s="81">
        <f>SUM(BL195:BT199)</f>
        <v>875.11</v>
      </c>
      <c r="BM200" s="81"/>
      <c r="BN200" s="81"/>
      <c r="BO200" s="81"/>
      <c r="BP200" s="81"/>
      <c r="BQ200" s="81"/>
      <c r="BR200" s="81"/>
      <c r="BS200" s="81"/>
      <c r="BT200" s="81"/>
      <c r="BU200" s="74"/>
      <c r="BV200" s="74"/>
      <c r="BW200" s="74"/>
      <c r="BX200" s="74"/>
      <c r="BY200" s="74"/>
    </row>
    <row r="201" spans="1:77" s="3" customFormat="1" ht="12" customHeight="1" x14ac:dyDescent="0.25">
      <c r="A201" s="3" t="s">
        <v>30</v>
      </c>
      <c r="D201" s="45" t="s">
        <v>118</v>
      </c>
      <c r="E201" s="88" t="s">
        <v>31</v>
      </c>
      <c r="F201" s="89"/>
      <c r="G201" s="89"/>
      <c r="H201" s="89"/>
      <c r="I201" s="90"/>
      <c r="J201" s="72" t="s">
        <v>143</v>
      </c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3">
        <v>200</v>
      </c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>
        <v>5.8</v>
      </c>
      <c r="AT201" s="73"/>
      <c r="AU201" s="73"/>
      <c r="AV201" s="73"/>
      <c r="AW201" s="73"/>
      <c r="AX201" s="73"/>
      <c r="AY201" s="73">
        <v>5</v>
      </c>
      <c r="AZ201" s="73"/>
      <c r="BA201" s="73"/>
      <c r="BB201" s="73"/>
      <c r="BC201" s="73"/>
      <c r="BD201" s="73"/>
      <c r="BE201" s="73">
        <v>8.4</v>
      </c>
      <c r="BF201" s="73"/>
      <c r="BG201" s="73"/>
      <c r="BH201" s="73"/>
      <c r="BI201" s="73"/>
      <c r="BJ201" s="73"/>
      <c r="BK201" s="73"/>
      <c r="BL201" s="73">
        <v>108</v>
      </c>
      <c r="BM201" s="73"/>
      <c r="BN201" s="73"/>
      <c r="BO201" s="73"/>
      <c r="BP201" s="73"/>
      <c r="BQ201" s="73"/>
      <c r="BR201" s="73"/>
      <c r="BS201" s="73"/>
      <c r="BT201" s="73"/>
      <c r="BU201" s="74" t="s">
        <v>145</v>
      </c>
      <c r="BV201" s="74"/>
      <c r="BW201" s="74"/>
      <c r="BX201" s="74"/>
      <c r="BY201" s="74"/>
    </row>
    <row r="202" spans="1:77" s="3" customFormat="1" ht="12" customHeight="1" x14ac:dyDescent="0.25">
      <c r="A202" s="3" t="s">
        <v>81</v>
      </c>
      <c r="D202" s="45"/>
      <c r="E202" s="88">
        <v>208</v>
      </c>
      <c r="F202" s="89"/>
      <c r="G202" s="89"/>
      <c r="H202" s="89"/>
      <c r="I202" s="90"/>
      <c r="J202" s="72" t="s">
        <v>144</v>
      </c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3">
        <v>40</v>
      </c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>
        <v>2.56</v>
      </c>
      <c r="AT202" s="73"/>
      <c r="AU202" s="73"/>
      <c r="AV202" s="73"/>
      <c r="AW202" s="73"/>
      <c r="AX202" s="73"/>
      <c r="AY202" s="73">
        <v>6.72</v>
      </c>
      <c r="AZ202" s="73"/>
      <c r="BA202" s="73"/>
      <c r="BB202" s="73"/>
      <c r="BC202" s="73"/>
      <c r="BD202" s="73"/>
      <c r="BE202" s="73">
        <v>27.4</v>
      </c>
      <c r="BF202" s="73"/>
      <c r="BG202" s="73"/>
      <c r="BH202" s="73"/>
      <c r="BI202" s="73"/>
      <c r="BJ202" s="73"/>
      <c r="BK202" s="73"/>
      <c r="BL202" s="73">
        <v>180.4</v>
      </c>
      <c r="BM202" s="73"/>
      <c r="BN202" s="73"/>
      <c r="BO202" s="73"/>
      <c r="BP202" s="73"/>
      <c r="BQ202" s="73"/>
      <c r="BR202" s="73"/>
      <c r="BS202" s="73"/>
      <c r="BT202" s="73"/>
      <c r="BU202" s="74">
        <v>164</v>
      </c>
      <c r="BV202" s="74"/>
      <c r="BW202" s="74"/>
      <c r="BX202" s="74"/>
      <c r="BY202" s="74"/>
    </row>
    <row r="203" spans="1:77" ht="12" customHeight="1" x14ac:dyDescent="0.25">
      <c r="D203" s="47" t="s">
        <v>119</v>
      </c>
      <c r="E203" s="77"/>
      <c r="F203" s="78"/>
      <c r="G203" s="78"/>
      <c r="H203" s="78"/>
      <c r="I203" s="79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97">
        <f>SUM(AE201:AK202)</f>
        <v>240</v>
      </c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>
        <f>SUM(AS201:AX202)</f>
        <v>8.36</v>
      </c>
      <c r="AT203" s="97"/>
      <c r="AU203" s="97"/>
      <c r="AV203" s="97"/>
      <c r="AW203" s="97"/>
      <c r="AX203" s="97"/>
      <c r="AY203" s="97">
        <f>SUM(AY201:BD202)</f>
        <v>11.719999999999999</v>
      </c>
      <c r="AZ203" s="97"/>
      <c r="BA203" s="97"/>
      <c r="BB203" s="97"/>
      <c r="BC203" s="97"/>
      <c r="BD203" s="97"/>
      <c r="BE203" s="98">
        <f>SUM(BE201:BK202)</f>
        <v>35.799999999999997</v>
      </c>
      <c r="BF203" s="99"/>
      <c r="BG203" s="99"/>
      <c r="BH203" s="99"/>
      <c r="BI203" s="99"/>
      <c r="BJ203" s="99"/>
      <c r="BK203" s="100"/>
      <c r="BL203" s="97">
        <f>SUM(BL201:BT202)</f>
        <v>288.39999999999998</v>
      </c>
      <c r="BM203" s="97"/>
      <c r="BN203" s="97"/>
      <c r="BO203" s="97"/>
      <c r="BP203" s="97"/>
      <c r="BQ203" s="97"/>
      <c r="BR203" s="97"/>
      <c r="BS203" s="97"/>
      <c r="BT203" s="97"/>
      <c r="BU203" s="74"/>
      <c r="BV203" s="74"/>
      <c r="BW203" s="74"/>
      <c r="BX203" s="74"/>
      <c r="BY203" s="74"/>
    </row>
    <row r="204" spans="1:77" s="7" customFormat="1" ht="12" customHeight="1" x14ac:dyDescent="0.25">
      <c r="D204" s="55" t="s">
        <v>120</v>
      </c>
      <c r="E204" s="82"/>
      <c r="F204" s="83"/>
      <c r="G204" s="83"/>
      <c r="H204" s="83"/>
      <c r="I204" s="84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6">
        <f>AE182+AE191+AE194+AE200+AE203</f>
        <v>2740</v>
      </c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>
        <f>AS182+AS191+AS194+AS200+AS203</f>
        <v>111.78949999999999</v>
      </c>
      <c r="AT204" s="86"/>
      <c r="AU204" s="86"/>
      <c r="AV204" s="86"/>
      <c r="AW204" s="86"/>
      <c r="AX204" s="86"/>
      <c r="AY204" s="86">
        <f>AY182+AY191+AY194+AY200+AY203</f>
        <v>137.00620000000001</v>
      </c>
      <c r="AZ204" s="86"/>
      <c r="BA204" s="86"/>
      <c r="BB204" s="86"/>
      <c r="BC204" s="86"/>
      <c r="BD204" s="86"/>
      <c r="BE204" s="86">
        <f>BE182+BE191+BE194+BE200+BE203</f>
        <v>373.80602000000005</v>
      </c>
      <c r="BF204" s="86"/>
      <c r="BG204" s="86"/>
      <c r="BH204" s="86"/>
      <c r="BI204" s="86"/>
      <c r="BJ204" s="86"/>
      <c r="BK204" s="86"/>
      <c r="BL204" s="86">
        <f>BL182+BL191+BL194+BL200+BL203</f>
        <v>3368.6400000000003</v>
      </c>
      <c r="BM204" s="86"/>
      <c r="BN204" s="86"/>
      <c r="BO204" s="86"/>
      <c r="BP204" s="86"/>
      <c r="BQ204" s="86"/>
      <c r="BR204" s="86"/>
      <c r="BS204" s="86"/>
      <c r="BT204" s="86"/>
      <c r="BU204" s="87"/>
      <c r="BV204" s="87"/>
      <c r="BW204" s="87"/>
      <c r="BX204" s="87"/>
      <c r="BY204" s="87"/>
    </row>
    <row r="205" spans="1:77" ht="12" customHeight="1" x14ac:dyDescent="0.25">
      <c r="D205" s="56"/>
      <c r="E205" s="26"/>
      <c r="F205" s="26"/>
      <c r="G205" s="26"/>
      <c r="H205" s="26"/>
      <c r="I205" s="26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12"/>
      <c r="BV205" s="12"/>
      <c r="BW205" s="12"/>
      <c r="BX205" s="12"/>
      <c r="BY205" s="13"/>
    </row>
    <row r="206" spans="1:77" s="2" customFormat="1" ht="12" customHeight="1" x14ac:dyDescent="0.2">
      <c r="D206" s="38" t="s">
        <v>76</v>
      </c>
      <c r="E206" s="91" t="s">
        <v>0</v>
      </c>
      <c r="F206" s="92"/>
      <c r="G206" s="92"/>
      <c r="H206" s="92"/>
      <c r="I206" s="93"/>
      <c r="J206" s="91" t="s">
        <v>1</v>
      </c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3"/>
      <c r="AE206" s="125" t="s">
        <v>2</v>
      </c>
      <c r="AF206" s="126"/>
      <c r="AG206" s="126"/>
      <c r="AH206" s="126"/>
      <c r="AI206" s="126"/>
      <c r="AJ206" s="126"/>
      <c r="AK206" s="127"/>
      <c r="AL206" s="39" t="s">
        <v>3</v>
      </c>
      <c r="AM206" s="40"/>
      <c r="AN206" s="40"/>
      <c r="AO206" s="40"/>
      <c r="AP206" s="40"/>
      <c r="AQ206" s="40"/>
      <c r="AR206" s="41"/>
      <c r="AS206" s="101" t="s">
        <v>4</v>
      </c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3"/>
      <c r="BU206" s="91" t="s">
        <v>0</v>
      </c>
      <c r="BV206" s="92"/>
      <c r="BW206" s="92"/>
      <c r="BX206" s="92"/>
      <c r="BY206" s="93"/>
    </row>
    <row r="207" spans="1:77" s="2" customFormat="1" ht="12" customHeight="1" x14ac:dyDescent="0.2">
      <c r="D207" s="18" t="s">
        <v>121</v>
      </c>
      <c r="E207" s="19"/>
      <c r="F207" s="20"/>
      <c r="G207" s="20"/>
      <c r="H207" s="20"/>
      <c r="I207" s="21"/>
      <c r="J207" s="19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1"/>
      <c r="AE207" s="22"/>
      <c r="AF207" s="23"/>
      <c r="AG207" s="23"/>
      <c r="AH207" s="23"/>
      <c r="AI207" s="23"/>
      <c r="AJ207" s="23"/>
      <c r="AK207" s="24"/>
      <c r="AL207" s="22"/>
      <c r="AM207" s="23"/>
      <c r="AN207" s="23"/>
      <c r="AO207" s="23"/>
      <c r="AP207" s="23"/>
      <c r="AQ207" s="23"/>
      <c r="AR207" s="24"/>
      <c r="AS207" s="101" t="s">
        <v>5</v>
      </c>
      <c r="AT207" s="102"/>
      <c r="AU207" s="102"/>
      <c r="AV207" s="102"/>
      <c r="AW207" s="102"/>
      <c r="AX207" s="103"/>
      <c r="AY207" s="101" t="s">
        <v>6</v>
      </c>
      <c r="AZ207" s="102"/>
      <c r="BA207" s="102"/>
      <c r="BB207" s="102"/>
      <c r="BC207" s="102"/>
      <c r="BD207" s="103"/>
      <c r="BE207" s="101" t="s">
        <v>7</v>
      </c>
      <c r="BF207" s="102"/>
      <c r="BG207" s="102"/>
      <c r="BH207" s="102"/>
      <c r="BI207" s="102"/>
      <c r="BJ207" s="102"/>
      <c r="BK207" s="103"/>
      <c r="BL207" s="101" t="s">
        <v>8</v>
      </c>
      <c r="BM207" s="102"/>
      <c r="BN207" s="102"/>
      <c r="BO207" s="102"/>
      <c r="BP207" s="102"/>
      <c r="BQ207" s="102"/>
      <c r="BR207" s="102"/>
      <c r="BS207" s="102"/>
      <c r="BT207" s="103"/>
      <c r="BU207" s="19"/>
      <c r="BV207" s="20"/>
      <c r="BW207" s="20"/>
      <c r="BX207" s="20"/>
      <c r="BY207" s="21"/>
    </row>
    <row r="208" spans="1:77" s="3" customFormat="1" ht="12" customHeight="1" x14ac:dyDescent="0.25">
      <c r="A208" s="3" t="s">
        <v>82</v>
      </c>
      <c r="D208" s="45" t="s">
        <v>129</v>
      </c>
      <c r="E208" s="88" t="s">
        <v>83</v>
      </c>
      <c r="F208" s="89"/>
      <c r="G208" s="89"/>
      <c r="H208" s="89"/>
      <c r="I208" s="90"/>
      <c r="J208" s="72" t="s">
        <v>132</v>
      </c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3">
        <v>120</v>
      </c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>
        <v>48</v>
      </c>
      <c r="AT208" s="73"/>
      <c r="AU208" s="73"/>
      <c r="AV208" s="73"/>
      <c r="AW208" s="73"/>
      <c r="AX208" s="73"/>
      <c r="AY208" s="73">
        <v>48</v>
      </c>
      <c r="AZ208" s="73"/>
      <c r="BA208" s="73"/>
      <c r="BB208" s="73"/>
      <c r="BC208" s="73"/>
      <c r="BD208" s="73"/>
      <c r="BE208" s="73">
        <v>11.76</v>
      </c>
      <c r="BF208" s="73"/>
      <c r="BG208" s="73"/>
      <c r="BH208" s="73"/>
      <c r="BI208" s="73"/>
      <c r="BJ208" s="73"/>
      <c r="BK208" s="73"/>
      <c r="BL208" s="73">
        <v>56.4</v>
      </c>
      <c r="BM208" s="73"/>
      <c r="BN208" s="73"/>
      <c r="BO208" s="73"/>
      <c r="BP208" s="73"/>
      <c r="BQ208" s="73"/>
      <c r="BR208" s="73"/>
      <c r="BS208" s="73"/>
      <c r="BT208" s="73"/>
      <c r="BU208" s="74"/>
      <c r="BV208" s="74"/>
      <c r="BW208" s="74"/>
      <c r="BX208" s="74"/>
      <c r="BY208" s="74"/>
    </row>
    <row r="209" spans="1:77" s="3" customFormat="1" ht="12" customHeight="1" x14ac:dyDescent="0.25">
      <c r="A209" s="3" t="s">
        <v>32</v>
      </c>
      <c r="D209" s="45"/>
      <c r="E209" s="88">
        <v>36</v>
      </c>
      <c r="F209" s="89"/>
      <c r="G209" s="89"/>
      <c r="H209" s="89"/>
      <c r="I209" s="90"/>
      <c r="J209" s="72" t="s">
        <v>146</v>
      </c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3">
        <v>200</v>
      </c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>
        <v>34.799999999999997</v>
      </c>
      <c r="AT209" s="73"/>
      <c r="AU209" s="73"/>
      <c r="AV209" s="73"/>
      <c r="AW209" s="73"/>
      <c r="AX209" s="73"/>
      <c r="AY209" s="73">
        <v>24.4</v>
      </c>
      <c r="AZ209" s="73"/>
      <c r="BA209" s="73"/>
      <c r="BB209" s="73"/>
      <c r="BC209" s="73"/>
      <c r="BD209" s="73"/>
      <c r="BE209" s="73">
        <v>39.380000000000003</v>
      </c>
      <c r="BF209" s="73"/>
      <c r="BG209" s="73"/>
      <c r="BH209" s="73"/>
      <c r="BI209" s="73"/>
      <c r="BJ209" s="73"/>
      <c r="BK209" s="73"/>
      <c r="BL209" s="73">
        <v>521.54999999999995</v>
      </c>
      <c r="BM209" s="73"/>
      <c r="BN209" s="73"/>
      <c r="BO209" s="73"/>
      <c r="BP209" s="73"/>
      <c r="BQ209" s="73"/>
      <c r="BR209" s="73"/>
      <c r="BS209" s="73"/>
      <c r="BT209" s="73"/>
      <c r="BU209" s="74" t="s">
        <v>147</v>
      </c>
      <c r="BV209" s="74"/>
      <c r="BW209" s="74"/>
      <c r="BX209" s="74"/>
      <c r="BY209" s="74"/>
    </row>
    <row r="210" spans="1:77" s="3" customFormat="1" ht="12" customHeight="1" x14ac:dyDescent="0.25">
      <c r="A210" s="3" t="s">
        <v>11</v>
      </c>
      <c r="D210" s="45"/>
      <c r="E210" s="88">
        <v>194</v>
      </c>
      <c r="F210" s="89"/>
      <c r="G210" s="89"/>
      <c r="H210" s="89"/>
      <c r="I210" s="90"/>
      <c r="J210" s="110" t="s">
        <v>139</v>
      </c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2"/>
      <c r="AE210" s="113">
        <v>50</v>
      </c>
      <c r="AF210" s="114"/>
      <c r="AG210" s="114"/>
      <c r="AH210" s="114"/>
      <c r="AI210" s="114"/>
      <c r="AJ210" s="114"/>
      <c r="AK210" s="115"/>
      <c r="AL210" s="113"/>
      <c r="AM210" s="114"/>
      <c r="AN210" s="114"/>
      <c r="AO210" s="114"/>
      <c r="AP210" s="114"/>
      <c r="AQ210" s="114"/>
      <c r="AR210" s="115"/>
      <c r="AS210" s="113">
        <v>3.75</v>
      </c>
      <c r="AT210" s="114"/>
      <c r="AU210" s="114"/>
      <c r="AV210" s="114"/>
      <c r="AW210" s="114"/>
      <c r="AX210" s="115"/>
      <c r="AY210" s="113">
        <v>1.45</v>
      </c>
      <c r="AZ210" s="114"/>
      <c r="BA210" s="114"/>
      <c r="BB210" s="114"/>
      <c r="BC210" s="114"/>
      <c r="BD210" s="115"/>
      <c r="BE210" s="113">
        <v>25.7</v>
      </c>
      <c r="BF210" s="114"/>
      <c r="BG210" s="114"/>
      <c r="BH210" s="114"/>
      <c r="BI210" s="114"/>
      <c r="BJ210" s="114"/>
      <c r="BK210" s="115"/>
      <c r="BL210" s="113">
        <v>131</v>
      </c>
      <c r="BM210" s="114"/>
      <c r="BN210" s="114"/>
      <c r="BO210" s="114"/>
      <c r="BP210" s="114"/>
      <c r="BQ210" s="114"/>
      <c r="BR210" s="114"/>
      <c r="BS210" s="114"/>
      <c r="BT210" s="115"/>
      <c r="BU210" s="88">
        <v>224</v>
      </c>
      <c r="BV210" s="89"/>
      <c r="BW210" s="89"/>
      <c r="BX210" s="89"/>
      <c r="BY210" s="90"/>
    </row>
    <row r="211" spans="1:77" s="3" customFormat="1" ht="12" hidden="1" customHeight="1" x14ac:dyDescent="0.25">
      <c r="A211" s="3" t="s">
        <v>16</v>
      </c>
      <c r="D211" s="45"/>
      <c r="E211" s="88">
        <v>203</v>
      </c>
      <c r="F211" s="89"/>
      <c r="G211" s="89"/>
      <c r="H211" s="89"/>
      <c r="I211" s="9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4"/>
      <c r="BV211" s="74"/>
      <c r="BW211" s="74"/>
      <c r="BX211" s="74"/>
      <c r="BY211" s="74"/>
    </row>
    <row r="212" spans="1:77" s="3" customFormat="1" ht="12" customHeight="1" x14ac:dyDescent="0.25">
      <c r="A212" s="3" t="s">
        <v>12</v>
      </c>
      <c r="D212" s="45"/>
      <c r="E212" s="88">
        <v>942</v>
      </c>
      <c r="F212" s="89"/>
      <c r="G212" s="89"/>
      <c r="H212" s="89"/>
      <c r="I212" s="90"/>
      <c r="J212" s="72" t="s">
        <v>12</v>
      </c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3">
        <v>200</v>
      </c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>
        <v>6.2</v>
      </c>
      <c r="AT212" s="73"/>
      <c r="AU212" s="73"/>
      <c r="AV212" s="73"/>
      <c r="AW212" s="73"/>
      <c r="AX212" s="73"/>
      <c r="AY212" s="73">
        <v>6.2</v>
      </c>
      <c r="AZ212" s="73"/>
      <c r="BA212" s="73"/>
      <c r="BB212" s="73"/>
      <c r="BC212" s="73"/>
      <c r="BD212" s="73"/>
      <c r="BE212" s="73">
        <v>25.34</v>
      </c>
      <c r="BF212" s="73"/>
      <c r="BG212" s="73"/>
      <c r="BH212" s="73"/>
      <c r="BI212" s="73"/>
      <c r="BJ212" s="73"/>
      <c r="BK212" s="73"/>
      <c r="BL212" s="73">
        <v>181.18</v>
      </c>
      <c r="BM212" s="73"/>
      <c r="BN212" s="73"/>
      <c r="BO212" s="73"/>
      <c r="BP212" s="73"/>
      <c r="BQ212" s="73"/>
      <c r="BR212" s="73"/>
      <c r="BS212" s="73"/>
      <c r="BT212" s="73"/>
      <c r="BU212" s="74">
        <v>942</v>
      </c>
      <c r="BV212" s="74"/>
      <c r="BW212" s="74"/>
      <c r="BX212" s="74"/>
      <c r="BY212" s="74"/>
    </row>
    <row r="213" spans="1:77" s="3" customFormat="1" ht="12" customHeight="1" x14ac:dyDescent="0.25">
      <c r="A213" s="6"/>
      <c r="B213" s="6"/>
      <c r="C213" s="6"/>
      <c r="D213" s="47" t="s">
        <v>111</v>
      </c>
      <c r="E213" s="77"/>
      <c r="F213" s="78"/>
      <c r="G213" s="78"/>
      <c r="H213" s="78"/>
      <c r="I213" s="79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1">
        <f>SUM(AE208:AK212)</f>
        <v>570</v>
      </c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>
        <f>SUM(AS208:AX212)</f>
        <v>92.75</v>
      </c>
      <c r="AT213" s="81"/>
      <c r="AU213" s="81"/>
      <c r="AV213" s="81"/>
      <c r="AW213" s="81"/>
      <c r="AX213" s="81"/>
      <c r="AY213" s="81">
        <f>SUM(AY208:BD212)</f>
        <v>80.050000000000011</v>
      </c>
      <c r="AZ213" s="81"/>
      <c r="BA213" s="81"/>
      <c r="BB213" s="81"/>
      <c r="BC213" s="81"/>
      <c r="BD213" s="81"/>
      <c r="BE213" s="81">
        <f>SUM(BE208:BK212)</f>
        <v>102.18</v>
      </c>
      <c r="BF213" s="81"/>
      <c r="BG213" s="81"/>
      <c r="BH213" s="81"/>
      <c r="BI213" s="81"/>
      <c r="BJ213" s="81"/>
      <c r="BK213" s="81"/>
      <c r="BL213" s="81">
        <f>SUM(BL208:BT212)</f>
        <v>890.12999999999988</v>
      </c>
      <c r="BM213" s="81"/>
      <c r="BN213" s="81"/>
      <c r="BO213" s="81"/>
      <c r="BP213" s="81"/>
      <c r="BQ213" s="81"/>
      <c r="BR213" s="81"/>
      <c r="BS213" s="81"/>
      <c r="BT213" s="81"/>
      <c r="BU213" s="74"/>
      <c r="BV213" s="74"/>
      <c r="BW213" s="74"/>
      <c r="BX213" s="74"/>
      <c r="BY213" s="74"/>
    </row>
    <row r="214" spans="1:77" s="3" customFormat="1" ht="12" customHeight="1" x14ac:dyDescent="0.25">
      <c r="A214" s="3" t="s">
        <v>48</v>
      </c>
      <c r="D214" s="48" t="s">
        <v>125</v>
      </c>
      <c r="E214" s="88">
        <v>32</v>
      </c>
      <c r="F214" s="89"/>
      <c r="G214" s="89"/>
      <c r="H214" s="89"/>
      <c r="I214" s="90"/>
      <c r="J214" s="72" t="s">
        <v>48</v>
      </c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3">
        <v>40</v>
      </c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>
        <v>5.08</v>
      </c>
      <c r="AT214" s="73"/>
      <c r="AU214" s="73"/>
      <c r="AV214" s="73"/>
      <c r="AW214" s="73"/>
      <c r="AX214" s="73"/>
      <c r="AY214" s="73">
        <v>4.5999999999999996</v>
      </c>
      <c r="AZ214" s="73"/>
      <c r="BA214" s="73"/>
      <c r="BB214" s="73"/>
      <c r="BC214" s="73"/>
      <c r="BD214" s="73"/>
      <c r="BE214" s="73">
        <v>0.28000000000000003</v>
      </c>
      <c r="BF214" s="73"/>
      <c r="BG214" s="73"/>
      <c r="BH214" s="73"/>
      <c r="BI214" s="73"/>
      <c r="BJ214" s="73"/>
      <c r="BK214" s="73"/>
      <c r="BL214" s="73">
        <v>62.8</v>
      </c>
      <c r="BM214" s="73"/>
      <c r="BN214" s="73"/>
      <c r="BO214" s="73"/>
      <c r="BP214" s="73"/>
      <c r="BQ214" s="73"/>
      <c r="BR214" s="73"/>
      <c r="BS214" s="73"/>
      <c r="BT214" s="73"/>
      <c r="BU214" s="74">
        <v>32</v>
      </c>
      <c r="BV214" s="74"/>
      <c r="BW214" s="74"/>
      <c r="BX214" s="74"/>
      <c r="BY214" s="74"/>
    </row>
    <row r="215" spans="1:77" s="3" customFormat="1" ht="12" customHeight="1" x14ac:dyDescent="0.25">
      <c r="A215" s="3" t="s">
        <v>23</v>
      </c>
      <c r="D215" s="45"/>
      <c r="E215" s="88">
        <v>167</v>
      </c>
      <c r="F215" s="89"/>
      <c r="G215" s="89"/>
      <c r="H215" s="89"/>
      <c r="I215" s="90"/>
      <c r="J215" s="72" t="s">
        <v>33</v>
      </c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3">
        <v>20</v>
      </c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>
        <v>5.36</v>
      </c>
      <c r="AT215" s="73"/>
      <c r="AU215" s="73"/>
      <c r="AV215" s="73"/>
      <c r="AW215" s="73"/>
      <c r="AX215" s="73"/>
      <c r="AY215" s="73">
        <v>5.46</v>
      </c>
      <c r="AZ215" s="73"/>
      <c r="BA215" s="73"/>
      <c r="BB215" s="73"/>
      <c r="BC215" s="73"/>
      <c r="BD215" s="73"/>
      <c r="BE215" s="73">
        <v>0</v>
      </c>
      <c r="BF215" s="73"/>
      <c r="BG215" s="73"/>
      <c r="BH215" s="73"/>
      <c r="BI215" s="73"/>
      <c r="BJ215" s="73"/>
      <c r="BK215" s="73"/>
      <c r="BL215" s="73">
        <v>72.2</v>
      </c>
      <c r="BM215" s="73"/>
      <c r="BN215" s="73"/>
      <c r="BO215" s="73"/>
      <c r="BP215" s="73"/>
      <c r="BQ215" s="73"/>
      <c r="BR215" s="73"/>
      <c r="BS215" s="73"/>
      <c r="BT215" s="73"/>
      <c r="BU215" s="74">
        <v>212</v>
      </c>
      <c r="BV215" s="74"/>
      <c r="BW215" s="74"/>
      <c r="BX215" s="74"/>
      <c r="BY215" s="74"/>
    </row>
    <row r="216" spans="1:77" s="3" customFormat="1" ht="12" customHeight="1" x14ac:dyDescent="0.25">
      <c r="A216" s="3" t="s">
        <v>11</v>
      </c>
      <c r="D216" s="45"/>
      <c r="E216" s="88">
        <v>194</v>
      </c>
      <c r="F216" s="89"/>
      <c r="G216" s="89"/>
      <c r="H216" s="89"/>
      <c r="I216" s="90"/>
      <c r="J216" s="110" t="s">
        <v>139</v>
      </c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2"/>
      <c r="AE216" s="113">
        <v>50</v>
      </c>
      <c r="AF216" s="114"/>
      <c r="AG216" s="114"/>
      <c r="AH216" s="114"/>
      <c r="AI216" s="114"/>
      <c r="AJ216" s="114"/>
      <c r="AK216" s="115"/>
      <c r="AL216" s="113"/>
      <c r="AM216" s="114"/>
      <c r="AN216" s="114"/>
      <c r="AO216" s="114"/>
      <c r="AP216" s="114"/>
      <c r="AQ216" s="114"/>
      <c r="AR216" s="115"/>
      <c r="AS216" s="113">
        <v>3.75</v>
      </c>
      <c r="AT216" s="114"/>
      <c r="AU216" s="114"/>
      <c r="AV216" s="114"/>
      <c r="AW216" s="114"/>
      <c r="AX216" s="115"/>
      <c r="AY216" s="113">
        <v>1.45</v>
      </c>
      <c r="AZ216" s="114"/>
      <c r="BA216" s="114"/>
      <c r="BB216" s="114"/>
      <c r="BC216" s="114"/>
      <c r="BD216" s="115"/>
      <c r="BE216" s="113">
        <v>25.7</v>
      </c>
      <c r="BF216" s="114"/>
      <c r="BG216" s="114"/>
      <c r="BH216" s="114"/>
      <c r="BI216" s="114"/>
      <c r="BJ216" s="114"/>
      <c r="BK216" s="115"/>
      <c r="BL216" s="113">
        <v>131</v>
      </c>
      <c r="BM216" s="114"/>
      <c r="BN216" s="114"/>
      <c r="BO216" s="114"/>
      <c r="BP216" s="114"/>
      <c r="BQ216" s="114"/>
      <c r="BR216" s="114"/>
      <c r="BS216" s="114"/>
      <c r="BT216" s="115"/>
      <c r="BU216" s="88">
        <v>224</v>
      </c>
      <c r="BV216" s="89"/>
      <c r="BW216" s="89"/>
      <c r="BX216" s="89"/>
      <c r="BY216" s="90"/>
    </row>
    <row r="217" spans="1:77" s="3" customFormat="1" ht="12" customHeight="1" x14ac:dyDescent="0.25">
      <c r="A217" s="3" t="s">
        <v>49</v>
      </c>
      <c r="D217" s="45"/>
      <c r="E217" s="88">
        <v>945</v>
      </c>
      <c r="F217" s="89"/>
      <c r="G217" s="89"/>
      <c r="H217" s="89"/>
      <c r="I217" s="90"/>
      <c r="J217" s="72" t="s">
        <v>49</v>
      </c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3">
        <v>200</v>
      </c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>
        <v>4.7999999999999996E-3</v>
      </c>
      <c r="AT217" s="73"/>
      <c r="AU217" s="73"/>
      <c r="AV217" s="73"/>
      <c r="AW217" s="73"/>
      <c r="AX217" s="73"/>
      <c r="AY217" s="73">
        <v>4.7999999999999996E-3</v>
      </c>
      <c r="AZ217" s="73"/>
      <c r="BA217" s="73"/>
      <c r="BB217" s="73"/>
      <c r="BC217" s="73"/>
      <c r="BD217" s="73"/>
      <c r="BE217" s="73">
        <v>2.4920000000000001E-2</v>
      </c>
      <c r="BF217" s="73"/>
      <c r="BG217" s="73"/>
      <c r="BH217" s="73"/>
      <c r="BI217" s="73"/>
      <c r="BJ217" s="73"/>
      <c r="BK217" s="73"/>
      <c r="BL217" s="73">
        <v>0.15</v>
      </c>
      <c r="BM217" s="73"/>
      <c r="BN217" s="73"/>
      <c r="BO217" s="73"/>
      <c r="BP217" s="73"/>
      <c r="BQ217" s="73"/>
      <c r="BR217" s="73"/>
      <c r="BS217" s="73"/>
      <c r="BT217" s="73"/>
      <c r="BU217" s="74">
        <v>945</v>
      </c>
      <c r="BV217" s="74"/>
      <c r="BW217" s="74"/>
      <c r="BX217" s="74"/>
      <c r="BY217" s="74"/>
    </row>
    <row r="218" spans="1:77" s="3" customFormat="1" ht="12" customHeight="1" x14ac:dyDescent="0.25">
      <c r="A218" s="6"/>
      <c r="B218" s="6"/>
      <c r="C218" s="6"/>
      <c r="D218" s="47" t="s">
        <v>123</v>
      </c>
      <c r="E218" s="77"/>
      <c r="F218" s="78"/>
      <c r="G218" s="78"/>
      <c r="H218" s="78"/>
      <c r="I218" s="79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1">
        <f>SUM(AE214:AK217)</f>
        <v>310</v>
      </c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>
        <f>SUM(AS214:AX217)</f>
        <v>14.194800000000001</v>
      </c>
      <c r="AT218" s="81"/>
      <c r="AU218" s="81"/>
      <c r="AV218" s="81"/>
      <c r="AW218" s="81"/>
      <c r="AX218" s="81"/>
      <c r="AY218" s="81">
        <f>SUM(AY214:BD217)</f>
        <v>11.514799999999997</v>
      </c>
      <c r="AZ218" s="81"/>
      <c r="BA218" s="81"/>
      <c r="BB218" s="81"/>
      <c r="BC218" s="81"/>
      <c r="BD218" s="81"/>
      <c r="BE218" s="81">
        <f>SUM(BE214:BK217)</f>
        <v>26.004920000000002</v>
      </c>
      <c r="BF218" s="81"/>
      <c r="BG218" s="81"/>
      <c r="BH218" s="81"/>
      <c r="BI218" s="81"/>
      <c r="BJ218" s="81"/>
      <c r="BK218" s="81"/>
      <c r="BL218" s="81">
        <f>SUM(BL214:BT217)</f>
        <v>266.14999999999998</v>
      </c>
      <c r="BM218" s="81"/>
      <c r="BN218" s="81"/>
      <c r="BO218" s="81"/>
      <c r="BP218" s="81"/>
      <c r="BQ218" s="81"/>
      <c r="BR218" s="81"/>
      <c r="BS218" s="81"/>
      <c r="BT218" s="81"/>
      <c r="BU218" s="74"/>
      <c r="BV218" s="74"/>
      <c r="BW218" s="74"/>
      <c r="BX218" s="74"/>
      <c r="BY218" s="74"/>
    </row>
    <row r="219" spans="1:77" s="3" customFormat="1" ht="14.25" customHeight="1" x14ac:dyDescent="0.25">
      <c r="A219" s="3" t="s">
        <v>51</v>
      </c>
      <c r="D219" s="45" t="s">
        <v>112</v>
      </c>
      <c r="E219" s="88">
        <v>171</v>
      </c>
      <c r="F219" s="89"/>
      <c r="G219" s="89"/>
      <c r="H219" s="89"/>
      <c r="I219" s="90"/>
      <c r="J219" s="72" t="s">
        <v>194</v>
      </c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3">
        <v>100</v>
      </c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155">
        <v>1.248</v>
      </c>
      <c r="AT219" s="155"/>
      <c r="AU219" s="155"/>
      <c r="AV219" s="155"/>
      <c r="AW219" s="155"/>
      <c r="AX219" s="155"/>
      <c r="AY219" s="155">
        <v>5.0910000000000002</v>
      </c>
      <c r="AZ219" s="155"/>
      <c r="BA219" s="155"/>
      <c r="BB219" s="155"/>
      <c r="BC219" s="155"/>
      <c r="BD219" s="155"/>
      <c r="BE219" s="155">
        <v>11.614000000000001</v>
      </c>
      <c r="BF219" s="155"/>
      <c r="BG219" s="155"/>
      <c r="BH219" s="155"/>
      <c r="BI219" s="155"/>
      <c r="BJ219" s="155"/>
      <c r="BK219" s="155"/>
      <c r="BL219" s="155">
        <v>97.5</v>
      </c>
      <c r="BM219" s="155"/>
      <c r="BN219" s="155"/>
      <c r="BO219" s="155"/>
      <c r="BP219" s="155"/>
      <c r="BQ219" s="155"/>
      <c r="BR219" s="155"/>
      <c r="BS219" s="155"/>
      <c r="BT219" s="155"/>
      <c r="BU219" s="74">
        <v>181</v>
      </c>
      <c r="BV219" s="74"/>
      <c r="BW219" s="74"/>
      <c r="BX219" s="74"/>
      <c r="BY219" s="74"/>
    </row>
    <row r="220" spans="1:77" s="3" customFormat="1" ht="12" customHeight="1" x14ac:dyDescent="0.25">
      <c r="A220" s="3" t="s">
        <v>63</v>
      </c>
      <c r="D220" s="45"/>
      <c r="E220" s="88">
        <v>952</v>
      </c>
      <c r="F220" s="89"/>
      <c r="G220" s="89"/>
      <c r="H220" s="89"/>
      <c r="I220" s="90"/>
      <c r="J220" s="72" t="s">
        <v>52</v>
      </c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3">
        <v>250</v>
      </c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>
        <v>1.8049999999999999</v>
      </c>
      <c r="AT220" s="73"/>
      <c r="AU220" s="73"/>
      <c r="AV220" s="73"/>
      <c r="AW220" s="73"/>
      <c r="AX220" s="73"/>
      <c r="AY220" s="73">
        <v>4.2949999999999999</v>
      </c>
      <c r="AZ220" s="73"/>
      <c r="BA220" s="73"/>
      <c r="BB220" s="73"/>
      <c r="BC220" s="73"/>
      <c r="BD220" s="73"/>
      <c r="BE220" s="73">
        <v>9.49</v>
      </c>
      <c r="BF220" s="73"/>
      <c r="BG220" s="73"/>
      <c r="BH220" s="73"/>
      <c r="BI220" s="73"/>
      <c r="BJ220" s="73"/>
      <c r="BK220" s="73"/>
      <c r="BL220" s="73">
        <v>84.4</v>
      </c>
      <c r="BM220" s="73"/>
      <c r="BN220" s="73"/>
      <c r="BO220" s="73"/>
      <c r="BP220" s="73"/>
      <c r="BQ220" s="73"/>
      <c r="BR220" s="73"/>
      <c r="BS220" s="73"/>
      <c r="BT220" s="73"/>
      <c r="BU220" s="74">
        <v>837</v>
      </c>
      <c r="BV220" s="74"/>
      <c r="BW220" s="74"/>
      <c r="BX220" s="74"/>
      <c r="BY220" s="74"/>
    </row>
    <row r="221" spans="1:77" s="3" customFormat="1" ht="12" hidden="1" customHeight="1" x14ac:dyDescent="0.25">
      <c r="A221" s="3" t="s">
        <v>35</v>
      </c>
      <c r="D221" s="45"/>
      <c r="E221" s="88">
        <v>95</v>
      </c>
      <c r="F221" s="89"/>
      <c r="G221" s="89"/>
      <c r="H221" s="89"/>
      <c r="I221" s="90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4"/>
      <c r="BV221" s="74"/>
      <c r="BW221" s="74"/>
      <c r="BX221" s="74"/>
      <c r="BY221" s="74"/>
    </row>
    <row r="222" spans="1:77" s="3" customFormat="1" ht="13.5" customHeight="1" x14ac:dyDescent="0.25">
      <c r="A222" s="3" t="s">
        <v>84</v>
      </c>
      <c r="D222" s="45"/>
      <c r="E222" s="88">
        <v>217</v>
      </c>
      <c r="F222" s="89"/>
      <c r="G222" s="89"/>
      <c r="H222" s="89"/>
      <c r="I222" s="90"/>
      <c r="J222" s="72" t="s">
        <v>172</v>
      </c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161">
        <v>0.32500000000000001</v>
      </c>
      <c r="AF222" s="161"/>
      <c r="AG222" s="161"/>
      <c r="AH222" s="161"/>
      <c r="AI222" s="161"/>
      <c r="AJ222" s="161"/>
      <c r="AK222" s="161"/>
      <c r="AL222" s="154"/>
      <c r="AM222" s="154"/>
      <c r="AN222" s="154"/>
      <c r="AO222" s="154"/>
      <c r="AP222" s="154"/>
      <c r="AQ222" s="154"/>
      <c r="AR222" s="154"/>
      <c r="AS222" s="155">
        <v>24.45</v>
      </c>
      <c r="AT222" s="155"/>
      <c r="AU222" s="155"/>
      <c r="AV222" s="155"/>
      <c r="AW222" s="155"/>
      <c r="AX222" s="155"/>
      <c r="AY222" s="155">
        <v>22</v>
      </c>
      <c r="AZ222" s="155"/>
      <c r="BA222" s="155"/>
      <c r="BB222" s="155"/>
      <c r="BC222" s="155"/>
      <c r="BD222" s="155"/>
      <c r="BE222" s="155">
        <v>14.3</v>
      </c>
      <c r="BF222" s="155"/>
      <c r="BG222" s="155"/>
      <c r="BH222" s="155"/>
      <c r="BI222" s="155"/>
      <c r="BJ222" s="155"/>
      <c r="BK222" s="155"/>
      <c r="BL222" s="155">
        <v>355.89</v>
      </c>
      <c r="BM222" s="155"/>
      <c r="BN222" s="155"/>
      <c r="BO222" s="155"/>
      <c r="BP222" s="155"/>
      <c r="BQ222" s="155"/>
      <c r="BR222" s="155"/>
      <c r="BS222" s="155"/>
      <c r="BT222" s="155"/>
      <c r="BU222" s="74">
        <v>154</v>
      </c>
      <c r="BV222" s="74"/>
      <c r="BW222" s="74"/>
      <c r="BX222" s="74"/>
      <c r="BY222" s="74"/>
    </row>
    <row r="223" spans="1:77" s="3" customFormat="1" ht="12" customHeight="1" x14ac:dyDescent="0.25">
      <c r="A223" s="3" t="s">
        <v>36</v>
      </c>
      <c r="D223" s="45"/>
      <c r="E223" s="88">
        <v>154</v>
      </c>
      <c r="F223" s="89"/>
      <c r="G223" s="89"/>
      <c r="H223" s="89"/>
      <c r="I223" s="90"/>
      <c r="J223" s="72" t="s">
        <v>36</v>
      </c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3">
        <v>200</v>
      </c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>
        <v>0.68</v>
      </c>
      <c r="AT223" s="73"/>
      <c r="AU223" s="73"/>
      <c r="AV223" s="73"/>
      <c r="AW223" s="73"/>
      <c r="AX223" s="73"/>
      <c r="AY223" s="73">
        <v>0.28000000000000003</v>
      </c>
      <c r="AZ223" s="73"/>
      <c r="BA223" s="73"/>
      <c r="BB223" s="73"/>
      <c r="BC223" s="73"/>
      <c r="BD223" s="73"/>
      <c r="BE223" s="73">
        <v>29.62</v>
      </c>
      <c r="BF223" s="73"/>
      <c r="BG223" s="73"/>
      <c r="BH223" s="73"/>
      <c r="BI223" s="73"/>
      <c r="BJ223" s="73"/>
      <c r="BK223" s="73"/>
      <c r="BL223" s="73">
        <v>132.6</v>
      </c>
      <c r="BM223" s="73"/>
      <c r="BN223" s="73"/>
      <c r="BO223" s="73"/>
      <c r="BP223" s="73"/>
      <c r="BQ223" s="73"/>
      <c r="BR223" s="73"/>
      <c r="BS223" s="73"/>
      <c r="BT223" s="73"/>
      <c r="BU223" s="74">
        <v>154</v>
      </c>
      <c r="BV223" s="74"/>
      <c r="BW223" s="74"/>
      <c r="BX223" s="74"/>
      <c r="BY223" s="74"/>
    </row>
    <row r="224" spans="1:77" s="3" customFormat="1" ht="12" customHeight="1" x14ac:dyDescent="0.25">
      <c r="A224" s="3" t="s">
        <v>14</v>
      </c>
      <c r="D224" s="45"/>
      <c r="E224" s="88">
        <v>214</v>
      </c>
      <c r="F224" s="89"/>
      <c r="G224" s="89"/>
      <c r="H224" s="89"/>
      <c r="I224" s="90"/>
      <c r="J224" s="72" t="s">
        <v>14</v>
      </c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3">
        <v>5</v>
      </c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>
        <v>0</v>
      </c>
      <c r="AT224" s="73"/>
      <c r="AU224" s="73"/>
      <c r="AV224" s="73"/>
      <c r="AW224" s="73"/>
      <c r="AX224" s="73"/>
      <c r="AY224" s="73">
        <v>0</v>
      </c>
      <c r="AZ224" s="73"/>
      <c r="BA224" s="73"/>
      <c r="BB224" s="73"/>
      <c r="BC224" s="73"/>
      <c r="BD224" s="73"/>
      <c r="BE224" s="73">
        <v>0</v>
      </c>
      <c r="BF224" s="73"/>
      <c r="BG224" s="73"/>
      <c r="BH224" s="73"/>
      <c r="BI224" s="73"/>
      <c r="BJ224" s="73"/>
      <c r="BK224" s="73"/>
      <c r="BL224" s="73">
        <v>0</v>
      </c>
      <c r="BM224" s="73"/>
      <c r="BN224" s="73"/>
      <c r="BO224" s="73"/>
      <c r="BP224" s="73"/>
      <c r="BQ224" s="73"/>
      <c r="BR224" s="73"/>
      <c r="BS224" s="73"/>
      <c r="BT224" s="73"/>
      <c r="BU224" s="74">
        <v>214</v>
      </c>
      <c r="BV224" s="74"/>
      <c r="BW224" s="74"/>
      <c r="BX224" s="74"/>
      <c r="BY224" s="74"/>
    </row>
    <row r="225" spans="1:77" s="3" customFormat="1" ht="12" customHeight="1" x14ac:dyDescent="0.25">
      <c r="A225" s="3" t="s">
        <v>11</v>
      </c>
      <c r="D225" s="45"/>
      <c r="E225" s="88">
        <v>204</v>
      </c>
      <c r="F225" s="89"/>
      <c r="G225" s="89"/>
      <c r="H225" s="89"/>
      <c r="I225" s="90"/>
      <c r="J225" s="72" t="s">
        <v>11</v>
      </c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3">
        <v>25</v>
      </c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>
        <v>1.65</v>
      </c>
      <c r="AT225" s="73"/>
      <c r="AU225" s="73"/>
      <c r="AV225" s="73"/>
      <c r="AW225" s="73"/>
      <c r="AX225" s="73"/>
      <c r="AY225" s="73">
        <v>0.22500000000000001</v>
      </c>
      <c r="AZ225" s="73"/>
      <c r="BA225" s="73"/>
      <c r="BB225" s="73"/>
      <c r="BC225" s="73"/>
      <c r="BD225" s="73"/>
      <c r="BE225" s="73">
        <v>9.5</v>
      </c>
      <c r="BF225" s="73"/>
      <c r="BG225" s="73"/>
      <c r="BH225" s="73"/>
      <c r="BI225" s="73"/>
      <c r="BJ225" s="73"/>
      <c r="BK225" s="73"/>
      <c r="BL225" s="73">
        <v>49.75</v>
      </c>
      <c r="BM225" s="73"/>
      <c r="BN225" s="73"/>
      <c r="BO225" s="73"/>
      <c r="BP225" s="73"/>
      <c r="BQ225" s="73"/>
      <c r="BR225" s="73"/>
      <c r="BS225" s="73"/>
      <c r="BT225" s="73"/>
      <c r="BU225" s="74">
        <v>204</v>
      </c>
      <c r="BV225" s="74"/>
      <c r="BW225" s="74"/>
      <c r="BX225" s="74"/>
      <c r="BY225" s="74"/>
    </row>
    <row r="226" spans="1:77" s="3" customFormat="1" ht="12" customHeight="1" x14ac:dyDescent="0.25">
      <c r="A226" s="3" t="s">
        <v>16</v>
      </c>
      <c r="D226" s="45"/>
      <c r="E226" s="88">
        <v>206</v>
      </c>
      <c r="F226" s="89"/>
      <c r="G226" s="89"/>
      <c r="H226" s="89"/>
      <c r="I226" s="90"/>
      <c r="J226" s="72" t="s">
        <v>16</v>
      </c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3">
        <v>50</v>
      </c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>
        <v>3.3</v>
      </c>
      <c r="AT226" s="73"/>
      <c r="AU226" s="73"/>
      <c r="AV226" s="73"/>
      <c r="AW226" s="73"/>
      <c r="AX226" s="73"/>
      <c r="AY226" s="73">
        <v>0.6</v>
      </c>
      <c r="AZ226" s="73"/>
      <c r="BA226" s="73"/>
      <c r="BB226" s="73"/>
      <c r="BC226" s="73"/>
      <c r="BD226" s="73"/>
      <c r="BE226" s="73">
        <v>16.7</v>
      </c>
      <c r="BF226" s="73"/>
      <c r="BG226" s="73"/>
      <c r="BH226" s="73"/>
      <c r="BI226" s="73"/>
      <c r="BJ226" s="73"/>
      <c r="BK226" s="73"/>
      <c r="BL226" s="73">
        <v>87</v>
      </c>
      <c r="BM226" s="73"/>
      <c r="BN226" s="73"/>
      <c r="BO226" s="73"/>
      <c r="BP226" s="73"/>
      <c r="BQ226" s="73"/>
      <c r="BR226" s="73"/>
      <c r="BS226" s="73"/>
      <c r="BT226" s="73"/>
      <c r="BU226" s="74">
        <v>206</v>
      </c>
      <c r="BV226" s="74"/>
      <c r="BW226" s="74"/>
      <c r="BX226" s="74"/>
      <c r="BY226" s="74"/>
    </row>
    <row r="227" spans="1:77" s="3" customFormat="1" ht="12" customHeight="1" x14ac:dyDescent="0.25">
      <c r="A227" s="6"/>
      <c r="B227" s="6"/>
      <c r="C227" s="6"/>
      <c r="D227" s="47" t="s">
        <v>113</v>
      </c>
      <c r="E227" s="77"/>
      <c r="F227" s="78"/>
      <c r="G227" s="78"/>
      <c r="H227" s="78"/>
      <c r="I227" s="79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1">
        <f>SUM(AE219:AK226)</f>
        <v>630.32500000000005</v>
      </c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97">
        <f>SUM(AS219:AX226)</f>
        <v>33.132999999999996</v>
      </c>
      <c r="AT227" s="97"/>
      <c r="AU227" s="97"/>
      <c r="AV227" s="97"/>
      <c r="AW227" s="97"/>
      <c r="AX227" s="97"/>
      <c r="AY227" s="97">
        <f>SUM(AY219:BD226)</f>
        <v>32.491</v>
      </c>
      <c r="AZ227" s="97"/>
      <c r="BA227" s="97"/>
      <c r="BB227" s="97"/>
      <c r="BC227" s="97"/>
      <c r="BD227" s="97"/>
      <c r="BE227" s="98">
        <f>SUM(BE219:BK226)</f>
        <v>91.224000000000004</v>
      </c>
      <c r="BF227" s="99"/>
      <c r="BG227" s="99"/>
      <c r="BH227" s="99"/>
      <c r="BI227" s="99"/>
      <c r="BJ227" s="99"/>
      <c r="BK227" s="100"/>
      <c r="BL227" s="97">
        <f>SUM(BL219:BT226)</f>
        <v>807.14</v>
      </c>
      <c r="BM227" s="97"/>
      <c r="BN227" s="97"/>
      <c r="BO227" s="97"/>
      <c r="BP227" s="97"/>
      <c r="BQ227" s="97"/>
      <c r="BR227" s="97"/>
      <c r="BS227" s="97"/>
      <c r="BT227" s="97"/>
      <c r="BU227" s="74"/>
      <c r="BV227" s="74"/>
      <c r="BW227" s="74"/>
      <c r="BX227" s="74"/>
      <c r="BY227" s="74"/>
    </row>
    <row r="228" spans="1:77" s="3" customFormat="1" ht="12" customHeight="1" x14ac:dyDescent="0.25">
      <c r="A228" s="3" t="s">
        <v>20</v>
      </c>
      <c r="D228" s="45" t="s">
        <v>114</v>
      </c>
      <c r="E228" s="88">
        <v>148</v>
      </c>
      <c r="F228" s="89"/>
      <c r="G228" s="89"/>
      <c r="H228" s="89"/>
      <c r="I228" s="90"/>
      <c r="J228" s="72" t="s">
        <v>168</v>
      </c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3">
        <v>200</v>
      </c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>
        <v>0.82</v>
      </c>
      <c r="AT228" s="73"/>
      <c r="AU228" s="73"/>
      <c r="AV228" s="73"/>
      <c r="AW228" s="73"/>
      <c r="AX228" s="73"/>
      <c r="AY228" s="73">
        <v>0.16</v>
      </c>
      <c r="AZ228" s="73"/>
      <c r="BA228" s="73"/>
      <c r="BB228" s="73"/>
      <c r="BC228" s="73"/>
      <c r="BD228" s="73"/>
      <c r="BE228" s="73">
        <v>26.2</v>
      </c>
      <c r="BF228" s="73"/>
      <c r="BG228" s="73"/>
      <c r="BH228" s="73"/>
      <c r="BI228" s="73"/>
      <c r="BJ228" s="73"/>
      <c r="BK228" s="73"/>
      <c r="BL228" s="73">
        <v>110</v>
      </c>
      <c r="BM228" s="73"/>
      <c r="BN228" s="73"/>
      <c r="BO228" s="73"/>
      <c r="BP228" s="73"/>
      <c r="BQ228" s="73"/>
      <c r="BR228" s="73"/>
      <c r="BS228" s="73"/>
      <c r="BT228" s="73"/>
      <c r="BU228" s="74">
        <v>165</v>
      </c>
      <c r="BV228" s="74"/>
      <c r="BW228" s="74"/>
      <c r="BX228" s="74"/>
      <c r="BY228" s="74"/>
    </row>
    <row r="229" spans="1:77" s="3" customFormat="1" ht="12" customHeight="1" x14ac:dyDescent="0.25">
      <c r="A229" s="3" t="s">
        <v>85</v>
      </c>
      <c r="D229" s="45"/>
      <c r="E229" s="88">
        <v>188</v>
      </c>
      <c r="F229" s="89"/>
      <c r="G229" s="89"/>
      <c r="H229" s="89"/>
      <c r="I229" s="90"/>
      <c r="J229" s="72" t="s">
        <v>169</v>
      </c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3">
        <v>150</v>
      </c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>
        <v>6.3865999999999996</v>
      </c>
      <c r="AT229" s="73"/>
      <c r="AU229" s="73"/>
      <c r="AV229" s="73"/>
      <c r="AW229" s="73"/>
      <c r="AX229" s="73"/>
      <c r="AY229" s="73">
        <v>8.1806000000000001</v>
      </c>
      <c r="AZ229" s="73"/>
      <c r="BA229" s="73"/>
      <c r="BB229" s="73"/>
      <c r="BC229" s="73"/>
      <c r="BD229" s="73"/>
      <c r="BE229" s="73">
        <v>50.701999999999998</v>
      </c>
      <c r="BF229" s="73"/>
      <c r="BG229" s="73"/>
      <c r="BH229" s="73"/>
      <c r="BI229" s="73"/>
      <c r="BJ229" s="73"/>
      <c r="BK229" s="73"/>
      <c r="BL229" s="73">
        <v>304.57</v>
      </c>
      <c r="BM229" s="73"/>
      <c r="BN229" s="73"/>
      <c r="BO229" s="73"/>
      <c r="BP229" s="73"/>
      <c r="BQ229" s="73"/>
      <c r="BR229" s="73"/>
      <c r="BS229" s="73"/>
      <c r="BT229" s="73"/>
      <c r="BU229" s="74" t="s">
        <v>136</v>
      </c>
      <c r="BV229" s="74"/>
      <c r="BW229" s="74"/>
      <c r="BX229" s="74"/>
      <c r="BY229" s="74"/>
    </row>
    <row r="230" spans="1:77" s="3" customFormat="1" ht="12" customHeight="1" x14ac:dyDescent="0.25">
      <c r="A230" s="6"/>
      <c r="B230" s="6"/>
      <c r="C230" s="6"/>
      <c r="D230" s="47" t="s">
        <v>115</v>
      </c>
      <c r="E230" s="77"/>
      <c r="F230" s="78"/>
      <c r="G230" s="78"/>
      <c r="H230" s="78"/>
      <c r="I230" s="79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1">
        <f>SUM(AE228:AR229)</f>
        <v>350</v>
      </c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>
        <f>SUM(AS228:AX229)</f>
        <v>7.2065999999999999</v>
      </c>
      <c r="AT230" s="81"/>
      <c r="AU230" s="81"/>
      <c r="AV230" s="81"/>
      <c r="AW230" s="81"/>
      <c r="AX230" s="81"/>
      <c r="AY230" s="81">
        <f>SUM(AY228:BD229)</f>
        <v>8.3406000000000002</v>
      </c>
      <c r="AZ230" s="81"/>
      <c r="BA230" s="81"/>
      <c r="BB230" s="81"/>
      <c r="BC230" s="81"/>
      <c r="BD230" s="81"/>
      <c r="BE230" s="81">
        <f>SUM(BE228:BK229)</f>
        <v>76.902000000000001</v>
      </c>
      <c r="BF230" s="81"/>
      <c r="BG230" s="81"/>
      <c r="BH230" s="81"/>
      <c r="BI230" s="81"/>
      <c r="BJ230" s="81"/>
      <c r="BK230" s="81"/>
      <c r="BL230" s="81">
        <f>SUM(BL228:BT229)</f>
        <v>414.57</v>
      </c>
      <c r="BM230" s="81"/>
      <c r="BN230" s="81"/>
      <c r="BO230" s="81"/>
      <c r="BP230" s="81"/>
      <c r="BQ230" s="81"/>
      <c r="BR230" s="81"/>
      <c r="BS230" s="81"/>
      <c r="BT230" s="81"/>
      <c r="BU230" s="74"/>
      <c r="BV230" s="74"/>
      <c r="BW230" s="74"/>
      <c r="BX230" s="74"/>
      <c r="BY230" s="74"/>
    </row>
    <row r="231" spans="1:77" s="3" customFormat="1" ht="12" customHeight="1" x14ac:dyDescent="0.25">
      <c r="A231" s="3" t="s">
        <v>86</v>
      </c>
      <c r="D231" s="45" t="s">
        <v>116</v>
      </c>
      <c r="E231" s="88">
        <v>927</v>
      </c>
      <c r="F231" s="89"/>
      <c r="G231" s="89"/>
      <c r="H231" s="89"/>
      <c r="I231" s="90"/>
      <c r="J231" s="72" t="s">
        <v>45</v>
      </c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3">
        <v>60</v>
      </c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>
        <v>0.36</v>
      </c>
      <c r="AT231" s="73"/>
      <c r="AU231" s="73"/>
      <c r="AV231" s="73"/>
      <c r="AW231" s="73"/>
      <c r="AX231" s="73"/>
      <c r="AY231" s="73">
        <v>0.12</v>
      </c>
      <c r="AZ231" s="73"/>
      <c r="BA231" s="73"/>
      <c r="BB231" s="73"/>
      <c r="BC231" s="73"/>
      <c r="BD231" s="73"/>
      <c r="BE231" s="73">
        <v>2.52</v>
      </c>
      <c r="BF231" s="73"/>
      <c r="BG231" s="73"/>
      <c r="BH231" s="73"/>
      <c r="BI231" s="73"/>
      <c r="BJ231" s="73"/>
      <c r="BK231" s="73"/>
      <c r="BL231" s="73">
        <v>11.94</v>
      </c>
      <c r="BM231" s="73"/>
      <c r="BN231" s="73"/>
      <c r="BO231" s="73"/>
      <c r="BP231" s="73"/>
      <c r="BQ231" s="73"/>
      <c r="BR231" s="73"/>
      <c r="BS231" s="73"/>
      <c r="BT231" s="73"/>
      <c r="BU231" s="74">
        <v>905</v>
      </c>
      <c r="BV231" s="74"/>
      <c r="BW231" s="74"/>
      <c r="BX231" s="74"/>
      <c r="BY231" s="74"/>
    </row>
    <row r="232" spans="1:77" s="3" customFormat="1" ht="12" customHeight="1" x14ac:dyDescent="0.25">
      <c r="A232" s="3" t="s">
        <v>61</v>
      </c>
      <c r="D232" s="45"/>
      <c r="E232" s="88">
        <v>98</v>
      </c>
      <c r="F232" s="89"/>
      <c r="G232" s="89"/>
      <c r="H232" s="89"/>
      <c r="I232" s="90"/>
      <c r="J232" s="72" t="s">
        <v>61</v>
      </c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3">
        <v>250</v>
      </c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>
        <v>21.63</v>
      </c>
      <c r="AT232" s="73"/>
      <c r="AU232" s="73"/>
      <c r="AV232" s="73"/>
      <c r="AW232" s="73"/>
      <c r="AX232" s="73"/>
      <c r="AY232" s="73">
        <v>31.77</v>
      </c>
      <c r="AZ232" s="73"/>
      <c r="BA232" s="73"/>
      <c r="BB232" s="73"/>
      <c r="BC232" s="73"/>
      <c r="BD232" s="73"/>
      <c r="BE232" s="73">
        <v>51.38</v>
      </c>
      <c r="BF232" s="73"/>
      <c r="BG232" s="73"/>
      <c r="BH232" s="73"/>
      <c r="BI232" s="73"/>
      <c r="BJ232" s="73"/>
      <c r="BK232" s="73"/>
      <c r="BL232" s="73">
        <v>578.04999999999995</v>
      </c>
      <c r="BM232" s="73"/>
      <c r="BN232" s="73"/>
      <c r="BO232" s="73"/>
      <c r="BP232" s="73"/>
      <c r="BQ232" s="73"/>
      <c r="BR232" s="73"/>
      <c r="BS232" s="73"/>
      <c r="BT232" s="73"/>
      <c r="BU232" s="74" t="s">
        <v>170</v>
      </c>
      <c r="BV232" s="74"/>
      <c r="BW232" s="74"/>
      <c r="BX232" s="74"/>
      <c r="BY232" s="74"/>
    </row>
    <row r="233" spans="1:77" s="3" customFormat="1" ht="12" customHeight="1" x14ac:dyDescent="0.25">
      <c r="A233" s="3" t="s">
        <v>11</v>
      </c>
      <c r="D233" s="45"/>
      <c r="E233" s="88">
        <v>194</v>
      </c>
      <c r="F233" s="89"/>
      <c r="G233" s="89"/>
      <c r="H233" s="89"/>
      <c r="I233" s="90"/>
      <c r="J233" s="72" t="s">
        <v>11</v>
      </c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3">
        <v>50</v>
      </c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>
        <v>3.3</v>
      </c>
      <c r="AT233" s="73"/>
      <c r="AU233" s="73"/>
      <c r="AV233" s="73"/>
      <c r="AW233" s="73"/>
      <c r="AX233" s="73"/>
      <c r="AY233" s="73">
        <v>0.45</v>
      </c>
      <c r="AZ233" s="73"/>
      <c r="BA233" s="73"/>
      <c r="BB233" s="73"/>
      <c r="BC233" s="73"/>
      <c r="BD233" s="73"/>
      <c r="BE233" s="73">
        <v>19</v>
      </c>
      <c r="BF233" s="73"/>
      <c r="BG233" s="73"/>
      <c r="BH233" s="73"/>
      <c r="BI233" s="73"/>
      <c r="BJ233" s="73"/>
      <c r="BK233" s="73"/>
      <c r="BL233" s="73">
        <v>99.5</v>
      </c>
      <c r="BM233" s="73"/>
      <c r="BN233" s="73"/>
      <c r="BO233" s="73"/>
      <c r="BP233" s="73"/>
      <c r="BQ233" s="73"/>
      <c r="BR233" s="73"/>
      <c r="BS233" s="73"/>
      <c r="BT233" s="73"/>
      <c r="BU233" s="74">
        <v>194</v>
      </c>
      <c r="BV233" s="74"/>
      <c r="BW233" s="74"/>
      <c r="BX233" s="74"/>
      <c r="BY233" s="74"/>
    </row>
    <row r="234" spans="1:77" s="3" customFormat="1" ht="12" customHeight="1" x14ac:dyDescent="0.25">
      <c r="A234" s="3" t="s">
        <v>16</v>
      </c>
      <c r="D234" s="45"/>
      <c r="E234" s="88">
        <v>206</v>
      </c>
      <c r="F234" s="89"/>
      <c r="G234" s="89"/>
      <c r="H234" s="89"/>
      <c r="I234" s="90"/>
      <c r="J234" s="72" t="s">
        <v>16</v>
      </c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3">
        <v>50</v>
      </c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>
        <v>3.3</v>
      </c>
      <c r="AT234" s="73"/>
      <c r="AU234" s="73"/>
      <c r="AV234" s="73"/>
      <c r="AW234" s="73"/>
      <c r="AX234" s="73"/>
      <c r="AY234" s="73">
        <v>0.6</v>
      </c>
      <c r="AZ234" s="73"/>
      <c r="BA234" s="73"/>
      <c r="BB234" s="73"/>
      <c r="BC234" s="73"/>
      <c r="BD234" s="73"/>
      <c r="BE234" s="73">
        <v>16.7</v>
      </c>
      <c r="BF234" s="73"/>
      <c r="BG234" s="73"/>
      <c r="BH234" s="73"/>
      <c r="BI234" s="73"/>
      <c r="BJ234" s="73"/>
      <c r="BK234" s="73"/>
      <c r="BL234" s="73">
        <v>87</v>
      </c>
      <c r="BM234" s="73"/>
      <c r="BN234" s="73"/>
      <c r="BO234" s="73"/>
      <c r="BP234" s="73"/>
      <c r="BQ234" s="73"/>
      <c r="BR234" s="73"/>
      <c r="BS234" s="73"/>
      <c r="BT234" s="73"/>
      <c r="BU234" s="74">
        <v>206</v>
      </c>
      <c r="BV234" s="74"/>
      <c r="BW234" s="74"/>
      <c r="BX234" s="74"/>
      <c r="BY234" s="74"/>
    </row>
    <row r="235" spans="1:77" s="3" customFormat="1" ht="12" customHeight="1" x14ac:dyDescent="0.25">
      <c r="A235" s="3" t="s">
        <v>68</v>
      </c>
      <c r="D235" s="45"/>
      <c r="E235" s="88">
        <v>943</v>
      </c>
      <c r="F235" s="89"/>
      <c r="G235" s="89"/>
      <c r="H235" s="89"/>
      <c r="I235" s="90"/>
      <c r="J235" s="72" t="s">
        <v>148</v>
      </c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3">
        <v>200</v>
      </c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>
        <v>12</v>
      </c>
      <c r="AT235" s="73"/>
      <c r="AU235" s="73"/>
      <c r="AV235" s="73"/>
      <c r="AW235" s="73"/>
      <c r="AX235" s="73"/>
      <c r="AY235" s="73">
        <v>3.1</v>
      </c>
      <c r="AZ235" s="73"/>
      <c r="BA235" s="73"/>
      <c r="BB235" s="73"/>
      <c r="BC235" s="73"/>
      <c r="BD235" s="73"/>
      <c r="BE235" s="73">
        <v>14</v>
      </c>
      <c r="BF235" s="73"/>
      <c r="BG235" s="73"/>
      <c r="BH235" s="73"/>
      <c r="BI235" s="73"/>
      <c r="BJ235" s="73"/>
      <c r="BK235" s="73"/>
      <c r="BL235" s="73">
        <v>61.14</v>
      </c>
      <c r="BM235" s="73"/>
      <c r="BN235" s="73"/>
      <c r="BO235" s="73"/>
      <c r="BP235" s="73"/>
      <c r="BQ235" s="73"/>
      <c r="BR235" s="73"/>
      <c r="BS235" s="73"/>
      <c r="BT235" s="73"/>
      <c r="BU235" s="74">
        <v>142</v>
      </c>
      <c r="BV235" s="74"/>
      <c r="BW235" s="74"/>
      <c r="BX235" s="74"/>
      <c r="BY235" s="74"/>
    </row>
    <row r="236" spans="1:77" s="3" customFormat="1" ht="12" customHeight="1" x14ac:dyDescent="0.25">
      <c r="A236" s="6"/>
      <c r="B236" s="6"/>
      <c r="C236" s="6"/>
      <c r="D236" s="47" t="s">
        <v>117</v>
      </c>
      <c r="E236" s="77"/>
      <c r="F236" s="78"/>
      <c r="G236" s="78"/>
      <c r="H236" s="78"/>
      <c r="I236" s="79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1">
        <f>SUM(AE231:AK235)</f>
        <v>610</v>
      </c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>
        <f>SUM(AS231:AX235)</f>
        <v>40.590000000000003</v>
      </c>
      <c r="AT236" s="81"/>
      <c r="AU236" s="81"/>
      <c r="AV236" s="81"/>
      <c r="AW236" s="81"/>
      <c r="AX236" s="81"/>
      <c r="AY236" s="81">
        <f>SUM(AY231:BD235)</f>
        <v>36.040000000000006</v>
      </c>
      <c r="AZ236" s="81"/>
      <c r="BA236" s="81"/>
      <c r="BB236" s="81"/>
      <c r="BC236" s="81"/>
      <c r="BD236" s="81"/>
      <c r="BE236" s="81">
        <f>SUM(BE231:BK235)</f>
        <v>103.60000000000001</v>
      </c>
      <c r="BF236" s="81"/>
      <c r="BG236" s="81"/>
      <c r="BH236" s="81"/>
      <c r="BI236" s="81"/>
      <c r="BJ236" s="81"/>
      <c r="BK236" s="81"/>
      <c r="BL236" s="81">
        <f>SUM(BL231:BT235)</f>
        <v>837.63</v>
      </c>
      <c r="BM236" s="81"/>
      <c r="BN236" s="81"/>
      <c r="BO236" s="81"/>
      <c r="BP236" s="81"/>
      <c r="BQ236" s="81"/>
      <c r="BR236" s="81"/>
      <c r="BS236" s="81"/>
      <c r="BT236" s="81"/>
      <c r="BU236" s="74"/>
      <c r="BV236" s="74"/>
      <c r="BW236" s="74"/>
      <c r="BX236" s="74"/>
      <c r="BY236" s="74"/>
    </row>
    <row r="237" spans="1:77" s="3" customFormat="1" ht="12" customHeight="1" x14ac:dyDescent="0.25">
      <c r="A237" s="3" t="s">
        <v>46</v>
      </c>
      <c r="D237" s="45" t="s">
        <v>118</v>
      </c>
      <c r="E237" s="88">
        <v>172</v>
      </c>
      <c r="F237" s="89"/>
      <c r="G237" s="89"/>
      <c r="H237" s="89"/>
      <c r="I237" s="90"/>
      <c r="J237" s="72" t="s">
        <v>132</v>
      </c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3">
        <v>120</v>
      </c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>
        <v>48</v>
      </c>
      <c r="AT237" s="73"/>
      <c r="AU237" s="73"/>
      <c r="AV237" s="73"/>
      <c r="AW237" s="73"/>
      <c r="AX237" s="73"/>
      <c r="AY237" s="73">
        <v>48</v>
      </c>
      <c r="AZ237" s="73"/>
      <c r="BA237" s="73"/>
      <c r="BB237" s="73"/>
      <c r="BC237" s="73"/>
      <c r="BD237" s="73"/>
      <c r="BE237" s="73">
        <v>11.76</v>
      </c>
      <c r="BF237" s="73"/>
      <c r="BG237" s="73"/>
      <c r="BH237" s="73"/>
      <c r="BI237" s="73"/>
      <c r="BJ237" s="73"/>
      <c r="BK237" s="73"/>
      <c r="BL237" s="73">
        <v>56.4</v>
      </c>
      <c r="BM237" s="73"/>
      <c r="BN237" s="73"/>
      <c r="BO237" s="73"/>
      <c r="BP237" s="73"/>
      <c r="BQ237" s="73"/>
      <c r="BR237" s="73"/>
      <c r="BS237" s="73"/>
      <c r="BT237" s="73"/>
      <c r="BU237" s="74"/>
      <c r="BV237" s="74"/>
      <c r="BW237" s="74"/>
      <c r="BX237" s="74"/>
      <c r="BY237" s="74"/>
    </row>
    <row r="238" spans="1:77" s="3" customFormat="1" ht="12" customHeight="1" x14ac:dyDescent="0.25">
      <c r="A238" s="3" t="s">
        <v>81</v>
      </c>
      <c r="D238" s="45"/>
      <c r="E238" s="88">
        <v>208</v>
      </c>
      <c r="F238" s="89"/>
      <c r="G238" s="89"/>
      <c r="H238" s="89"/>
      <c r="I238" s="90"/>
      <c r="J238" s="72" t="s">
        <v>143</v>
      </c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3">
        <v>200</v>
      </c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>
        <v>5.8</v>
      </c>
      <c r="AT238" s="73"/>
      <c r="AU238" s="73"/>
      <c r="AV238" s="73"/>
      <c r="AW238" s="73"/>
      <c r="AX238" s="73"/>
      <c r="AY238" s="73">
        <v>5</v>
      </c>
      <c r="AZ238" s="73"/>
      <c r="BA238" s="73"/>
      <c r="BB238" s="73"/>
      <c r="BC238" s="73"/>
      <c r="BD238" s="73"/>
      <c r="BE238" s="73">
        <v>8.4</v>
      </c>
      <c r="BF238" s="73"/>
      <c r="BG238" s="73"/>
      <c r="BH238" s="73"/>
      <c r="BI238" s="73"/>
      <c r="BJ238" s="73"/>
      <c r="BK238" s="73"/>
      <c r="BL238" s="73">
        <v>108</v>
      </c>
      <c r="BM238" s="73"/>
      <c r="BN238" s="73"/>
      <c r="BO238" s="73"/>
      <c r="BP238" s="73"/>
      <c r="BQ238" s="73"/>
      <c r="BR238" s="73"/>
      <c r="BS238" s="73"/>
      <c r="BT238" s="73"/>
      <c r="BU238" s="74" t="s">
        <v>145</v>
      </c>
      <c r="BV238" s="74"/>
      <c r="BW238" s="74"/>
      <c r="BX238" s="74"/>
      <c r="BY238" s="74"/>
    </row>
    <row r="239" spans="1:77" ht="12" customHeight="1" x14ac:dyDescent="0.25">
      <c r="D239" s="47" t="s">
        <v>119</v>
      </c>
      <c r="E239" s="77"/>
      <c r="F239" s="78"/>
      <c r="G239" s="78"/>
      <c r="H239" s="78"/>
      <c r="I239" s="79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97">
        <f>SUM(AE237:AK238)</f>
        <v>320</v>
      </c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>
        <f>SUM(AS237:AX238)</f>
        <v>53.8</v>
      </c>
      <c r="AT239" s="97"/>
      <c r="AU239" s="97"/>
      <c r="AV239" s="97"/>
      <c r="AW239" s="97"/>
      <c r="AX239" s="97"/>
      <c r="AY239" s="97">
        <f>SUM(AY237:BD238)</f>
        <v>53</v>
      </c>
      <c r="AZ239" s="97"/>
      <c r="BA239" s="97"/>
      <c r="BB239" s="97"/>
      <c r="BC239" s="97"/>
      <c r="BD239" s="97"/>
      <c r="BE239" s="98">
        <f>SUM(BE237:BK238)</f>
        <v>20.16</v>
      </c>
      <c r="BF239" s="99"/>
      <c r="BG239" s="99"/>
      <c r="BH239" s="99"/>
      <c r="BI239" s="99"/>
      <c r="BJ239" s="99"/>
      <c r="BK239" s="100"/>
      <c r="BL239" s="97">
        <f>SUM(BL237:BT238)</f>
        <v>164.4</v>
      </c>
      <c r="BM239" s="97"/>
      <c r="BN239" s="97"/>
      <c r="BO239" s="97"/>
      <c r="BP239" s="97"/>
      <c r="BQ239" s="97"/>
      <c r="BR239" s="97"/>
      <c r="BS239" s="97"/>
      <c r="BT239" s="97"/>
      <c r="BU239" s="74"/>
      <c r="BV239" s="74"/>
      <c r="BW239" s="74"/>
      <c r="BX239" s="74"/>
      <c r="BY239" s="74"/>
    </row>
    <row r="240" spans="1:77" s="7" customFormat="1" ht="12" customHeight="1" x14ac:dyDescent="0.25">
      <c r="D240" s="55" t="s">
        <v>120</v>
      </c>
      <c r="E240" s="82"/>
      <c r="F240" s="83"/>
      <c r="G240" s="83"/>
      <c r="H240" s="83"/>
      <c r="I240" s="84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6">
        <f>AE213+AE218+AE227+AE230+AE236+AE239</f>
        <v>2790.3249999999998</v>
      </c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>
        <f>AS213+AS218+AS227+AS230+AS236+AS239</f>
        <v>241.67439999999999</v>
      </c>
      <c r="AT240" s="86"/>
      <c r="AU240" s="86"/>
      <c r="AV240" s="86"/>
      <c r="AW240" s="86"/>
      <c r="AX240" s="86"/>
      <c r="AY240" s="86">
        <f>AY213+AY218+AY227+AY230+AY236+AY239</f>
        <v>221.43639999999999</v>
      </c>
      <c r="AZ240" s="86"/>
      <c r="BA240" s="86"/>
      <c r="BB240" s="86"/>
      <c r="BC240" s="86"/>
      <c r="BD240" s="86"/>
      <c r="BE240" s="86">
        <f>BE213+BE218+BE227+BE230+BE236+BE239</f>
        <v>420.07092000000006</v>
      </c>
      <c r="BF240" s="86"/>
      <c r="BG240" s="86"/>
      <c r="BH240" s="86"/>
      <c r="BI240" s="86"/>
      <c r="BJ240" s="86"/>
      <c r="BK240" s="86"/>
      <c r="BL240" s="86">
        <f>BL213+BL218+BL227+BL230+BL236+BL239</f>
        <v>3380.02</v>
      </c>
      <c r="BM240" s="86"/>
      <c r="BN240" s="86"/>
      <c r="BO240" s="86"/>
      <c r="BP240" s="86"/>
      <c r="BQ240" s="86"/>
      <c r="BR240" s="86"/>
      <c r="BS240" s="86"/>
      <c r="BT240" s="86"/>
      <c r="BU240" s="87"/>
      <c r="BV240" s="87"/>
      <c r="BW240" s="87"/>
      <c r="BX240" s="87"/>
      <c r="BY240" s="87"/>
    </row>
    <row r="241" spans="1:77" ht="12" customHeight="1" x14ac:dyDescent="0.25">
      <c r="D241" s="56"/>
      <c r="E241" s="26"/>
      <c r="F241" s="26"/>
      <c r="G241" s="26"/>
      <c r="H241" s="26"/>
      <c r="I241" s="26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12"/>
      <c r="BV241" s="12"/>
      <c r="BW241" s="12"/>
      <c r="BX241" s="12"/>
      <c r="BY241" s="13"/>
    </row>
    <row r="242" spans="1:77" s="2" customFormat="1" ht="12" customHeight="1" x14ac:dyDescent="0.2">
      <c r="D242" s="38" t="s">
        <v>76</v>
      </c>
      <c r="E242" s="91" t="s">
        <v>0</v>
      </c>
      <c r="F242" s="92"/>
      <c r="G242" s="92"/>
      <c r="H242" s="92"/>
      <c r="I242" s="93"/>
      <c r="J242" s="91" t="s">
        <v>1</v>
      </c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3"/>
      <c r="AE242" s="125" t="s">
        <v>2</v>
      </c>
      <c r="AF242" s="126"/>
      <c r="AG242" s="126"/>
      <c r="AH242" s="126"/>
      <c r="AI242" s="126"/>
      <c r="AJ242" s="126"/>
      <c r="AK242" s="127"/>
      <c r="AL242" s="39" t="s">
        <v>3</v>
      </c>
      <c r="AM242" s="40"/>
      <c r="AN242" s="40"/>
      <c r="AO242" s="40"/>
      <c r="AP242" s="40"/>
      <c r="AQ242" s="40"/>
      <c r="AR242" s="41"/>
      <c r="AS242" s="101" t="s">
        <v>4</v>
      </c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3"/>
      <c r="BU242" s="91" t="s">
        <v>0</v>
      </c>
      <c r="BV242" s="92"/>
      <c r="BW242" s="92"/>
      <c r="BX242" s="92"/>
      <c r="BY242" s="93"/>
    </row>
    <row r="243" spans="1:77" s="2" customFormat="1" ht="12" customHeight="1" x14ac:dyDescent="0.2">
      <c r="D243" s="18" t="s">
        <v>124</v>
      </c>
      <c r="E243" s="19"/>
      <c r="F243" s="20"/>
      <c r="G243" s="20"/>
      <c r="H243" s="20"/>
      <c r="I243" s="21"/>
      <c r="J243" s="19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1"/>
      <c r="AE243" s="22"/>
      <c r="AF243" s="23"/>
      <c r="AG243" s="23"/>
      <c r="AH243" s="23"/>
      <c r="AI243" s="23"/>
      <c r="AJ243" s="23"/>
      <c r="AK243" s="24"/>
      <c r="AL243" s="22"/>
      <c r="AM243" s="23"/>
      <c r="AN243" s="23"/>
      <c r="AO243" s="23"/>
      <c r="AP243" s="23"/>
      <c r="AQ243" s="23"/>
      <c r="AR243" s="24"/>
      <c r="AS243" s="101" t="s">
        <v>5</v>
      </c>
      <c r="AT243" s="102"/>
      <c r="AU243" s="102"/>
      <c r="AV243" s="102"/>
      <c r="AW243" s="102"/>
      <c r="AX243" s="103"/>
      <c r="AY243" s="101" t="s">
        <v>6</v>
      </c>
      <c r="AZ243" s="102"/>
      <c r="BA243" s="102"/>
      <c r="BB243" s="102"/>
      <c r="BC243" s="102"/>
      <c r="BD243" s="103"/>
      <c r="BE243" s="101" t="s">
        <v>7</v>
      </c>
      <c r="BF243" s="102"/>
      <c r="BG243" s="102"/>
      <c r="BH243" s="102"/>
      <c r="BI243" s="102"/>
      <c r="BJ243" s="102"/>
      <c r="BK243" s="103"/>
      <c r="BL243" s="101" t="s">
        <v>8</v>
      </c>
      <c r="BM243" s="102"/>
      <c r="BN243" s="102"/>
      <c r="BO243" s="102"/>
      <c r="BP243" s="102"/>
      <c r="BQ243" s="102"/>
      <c r="BR243" s="102"/>
      <c r="BS243" s="102"/>
      <c r="BT243" s="103"/>
      <c r="BU243" s="19"/>
      <c r="BV243" s="20"/>
      <c r="BW243" s="20"/>
      <c r="BX243" s="20"/>
      <c r="BY243" s="21"/>
    </row>
    <row r="244" spans="1:77" s="3" customFormat="1" ht="12" customHeight="1" x14ac:dyDescent="0.25">
      <c r="A244" s="3" t="s">
        <v>88</v>
      </c>
      <c r="D244" s="45" t="s">
        <v>110</v>
      </c>
      <c r="E244" s="88" t="s">
        <v>89</v>
      </c>
      <c r="F244" s="89"/>
      <c r="G244" s="89"/>
      <c r="H244" s="89"/>
      <c r="I244" s="90"/>
      <c r="J244" s="128" t="s">
        <v>159</v>
      </c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9">
        <v>200</v>
      </c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>
        <v>26.73</v>
      </c>
      <c r="AT244" s="129"/>
      <c r="AU244" s="129"/>
      <c r="AV244" s="129"/>
      <c r="AW244" s="129"/>
      <c r="AX244" s="129"/>
      <c r="AY244" s="129">
        <v>22.39</v>
      </c>
      <c r="AZ244" s="129"/>
      <c r="BA244" s="129"/>
      <c r="BB244" s="129"/>
      <c r="BC244" s="129"/>
      <c r="BD244" s="129"/>
      <c r="BE244" s="129">
        <v>37.58</v>
      </c>
      <c r="BF244" s="129"/>
      <c r="BG244" s="129"/>
      <c r="BH244" s="129"/>
      <c r="BI244" s="129"/>
      <c r="BJ244" s="129"/>
      <c r="BK244" s="129"/>
      <c r="BL244" s="129">
        <v>460.41</v>
      </c>
      <c r="BM244" s="129"/>
      <c r="BN244" s="129"/>
      <c r="BO244" s="129"/>
      <c r="BP244" s="129"/>
      <c r="BQ244" s="129"/>
      <c r="BR244" s="129"/>
      <c r="BS244" s="129"/>
      <c r="BT244" s="129"/>
      <c r="BU244" s="94">
        <v>251</v>
      </c>
      <c r="BV244" s="94"/>
      <c r="BW244" s="94"/>
      <c r="BX244" s="94"/>
      <c r="BY244" s="94"/>
    </row>
    <row r="245" spans="1:77" s="3" customFormat="1" ht="12" customHeight="1" x14ac:dyDescent="0.25">
      <c r="A245" s="3" t="s">
        <v>87</v>
      </c>
      <c r="D245" s="45"/>
      <c r="E245" s="88">
        <v>351</v>
      </c>
      <c r="F245" s="89"/>
      <c r="G245" s="89"/>
      <c r="H245" s="89"/>
      <c r="I245" s="90"/>
      <c r="J245" s="72" t="s">
        <v>132</v>
      </c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3">
        <v>120</v>
      </c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>
        <v>48</v>
      </c>
      <c r="AT245" s="73"/>
      <c r="AU245" s="73"/>
      <c r="AV245" s="73"/>
      <c r="AW245" s="73"/>
      <c r="AX245" s="73"/>
      <c r="AY245" s="73">
        <v>48</v>
      </c>
      <c r="AZ245" s="73"/>
      <c r="BA245" s="73"/>
      <c r="BB245" s="73"/>
      <c r="BC245" s="73"/>
      <c r="BD245" s="73"/>
      <c r="BE245" s="73">
        <v>11.76</v>
      </c>
      <c r="BF245" s="73"/>
      <c r="BG245" s="73"/>
      <c r="BH245" s="73"/>
      <c r="BI245" s="73"/>
      <c r="BJ245" s="73"/>
      <c r="BK245" s="73"/>
      <c r="BL245" s="73">
        <v>56.4</v>
      </c>
      <c r="BM245" s="73"/>
      <c r="BN245" s="73"/>
      <c r="BO245" s="73"/>
      <c r="BP245" s="73"/>
      <c r="BQ245" s="73"/>
      <c r="BR245" s="73"/>
      <c r="BS245" s="73"/>
      <c r="BT245" s="73"/>
      <c r="BU245" s="74"/>
      <c r="BV245" s="74"/>
      <c r="BW245" s="74"/>
      <c r="BX245" s="74"/>
      <c r="BY245" s="74"/>
    </row>
    <row r="246" spans="1:77" s="3" customFormat="1" ht="12" customHeight="1" x14ac:dyDescent="0.25">
      <c r="A246" s="3" t="s">
        <v>46</v>
      </c>
      <c r="D246" s="45"/>
      <c r="E246" s="88">
        <v>172</v>
      </c>
      <c r="F246" s="89"/>
      <c r="G246" s="89"/>
      <c r="H246" s="89"/>
      <c r="I246" s="90"/>
      <c r="J246" s="110" t="s">
        <v>139</v>
      </c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2"/>
      <c r="AE246" s="113">
        <v>50</v>
      </c>
      <c r="AF246" s="114"/>
      <c r="AG246" s="114"/>
      <c r="AH246" s="114"/>
      <c r="AI246" s="114"/>
      <c r="AJ246" s="114"/>
      <c r="AK246" s="115"/>
      <c r="AL246" s="113"/>
      <c r="AM246" s="114"/>
      <c r="AN246" s="114"/>
      <c r="AO246" s="114"/>
      <c r="AP246" s="114"/>
      <c r="AQ246" s="114"/>
      <c r="AR246" s="115"/>
      <c r="AS246" s="113">
        <v>3.75</v>
      </c>
      <c r="AT246" s="114"/>
      <c r="AU246" s="114"/>
      <c r="AV246" s="114"/>
      <c r="AW246" s="114"/>
      <c r="AX246" s="115"/>
      <c r="AY246" s="113">
        <v>1.45</v>
      </c>
      <c r="AZ246" s="114"/>
      <c r="BA246" s="114"/>
      <c r="BB246" s="114"/>
      <c r="BC246" s="114"/>
      <c r="BD246" s="115"/>
      <c r="BE246" s="113">
        <v>25.7</v>
      </c>
      <c r="BF246" s="114"/>
      <c r="BG246" s="114"/>
      <c r="BH246" s="114"/>
      <c r="BI246" s="114"/>
      <c r="BJ246" s="114"/>
      <c r="BK246" s="115"/>
      <c r="BL246" s="113">
        <v>131</v>
      </c>
      <c r="BM246" s="114"/>
      <c r="BN246" s="114"/>
      <c r="BO246" s="114"/>
      <c r="BP246" s="114"/>
      <c r="BQ246" s="114"/>
      <c r="BR246" s="114"/>
      <c r="BS246" s="114"/>
      <c r="BT246" s="115"/>
      <c r="BU246" s="88">
        <v>224</v>
      </c>
      <c r="BV246" s="89"/>
      <c r="BW246" s="89"/>
      <c r="BX246" s="89"/>
      <c r="BY246" s="90"/>
    </row>
    <row r="247" spans="1:77" s="3" customFormat="1" ht="12" customHeight="1" x14ac:dyDescent="0.25">
      <c r="A247" s="3" t="s">
        <v>23</v>
      </c>
      <c r="D247" s="45"/>
      <c r="E247" s="88">
        <v>167</v>
      </c>
      <c r="F247" s="89"/>
      <c r="G247" s="89"/>
      <c r="H247" s="89"/>
      <c r="I247" s="90"/>
      <c r="J247" s="72" t="s">
        <v>12</v>
      </c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3">
        <v>200</v>
      </c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>
        <v>6.2</v>
      </c>
      <c r="AT247" s="73"/>
      <c r="AU247" s="73"/>
      <c r="AV247" s="73"/>
      <c r="AW247" s="73"/>
      <c r="AX247" s="73"/>
      <c r="AY247" s="73">
        <v>6.2</v>
      </c>
      <c r="AZ247" s="73"/>
      <c r="BA247" s="73"/>
      <c r="BB247" s="73"/>
      <c r="BC247" s="73"/>
      <c r="BD247" s="73"/>
      <c r="BE247" s="73">
        <v>25.34</v>
      </c>
      <c r="BF247" s="73"/>
      <c r="BG247" s="73"/>
      <c r="BH247" s="73"/>
      <c r="BI247" s="73"/>
      <c r="BJ247" s="73"/>
      <c r="BK247" s="73"/>
      <c r="BL247" s="73">
        <v>181.18</v>
      </c>
      <c r="BM247" s="73"/>
      <c r="BN247" s="73"/>
      <c r="BO247" s="73"/>
      <c r="BP247" s="73"/>
      <c r="BQ247" s="73"/>
      <c r="BR247" s="73"/>
      <c r="BS247" s="73"/>
      <c r="BT247" s="73"/>
      <c r="BU247" s="74">
        <v>942</v>
      </c>
      <c r="BV247" s="74"/>
      <c r="BW247" s="74"/>
      <c r="BX247" s="74"/>
      <c r="BY247" s="74"/>
    </row>
    <row r="248" spans="1:77" s="3" customFormat="1" ht="12" customHeight="1" x14ac:dyDescent="0.25">
      <c r="A248" s="6"/>
      <c r="B248" s="6"/>
      <c r="C248" s="6"/>
      <c r="D248" s="47" t="s">
        <v>111</v>
      </c>
      <c r="E248" s="77"/>
      <c r="F248" s="78"/>
      <c r="G248" s="78"/>
      <c r="H248" s="78"/>
      <c r="I248" s="79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1">
        <f>SUM(AE244:AK247)</f>
        <v>570</v>
      </c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>
        <f>SUM(AS244:AX247)</f>
        <v>84.68</v>
      </c>
      <c r="AT248" s="81"/>
      <c r="AU248" s="81"/>
      <c r="AV248" s="81"/>
      <c r="AW248" s="81"/>
      <c r="AX248" s="81"/>
      <c r="AY248" s="81">
        <f>SUM(AY244:BD247)</f>
        <v>78.040000000000006</v>
      </c>
      <c r="AZ248" s="81"/>
      <c r="BA248" s="81"/>
      <c r="BB248" s="81"/>
      <c r="BC248" s="81"/>
      <c r="BD248" s="81"/>
      <c r="BE248" s="81">
        <f>SUM(BE244:BK247)</f>
        <v>100.38</v>
      </c>
      <c r="BF248" s="81"/>
      <c r="BG248" s="81"/>
      <c r="BH248" s="81"/>
      <c r="BI248" s="81"/>
      <c r="BJ248" s="81"/>
      <c r="BK248" s="81"/>
      <c r="BL248" s="81">
        <f>SUM(BL244:BT247)</f>
        <v>828.99</v>
      </c>
      <c r="BM248" s="81"/>
      <c r="BN248" s="81"/>
      <c r="BO248" s="81"/>
      <c r="BP248" s="81"/>
      <c r="BQ248" s="81"/>
      <c r="BR248" s="81"/>
      <c r="BS248" s="81"/>
      <c r="BT248" s="81"/>
      <c r="BU248" s="74"/>
      <c r="BV248" s="74"/>
      <c r="BW248" s="74"/>
      <c r="BX248" s="74"/>
      <c r="BY248" s="74"/>
    </row>
    <row r="249" spans="1:77" s="3" customFormat="1" ht="12" customHeight="1" x14ac:dyDescent="0.25">
      <c r="A249" s="3" t="s">
        <v>33</v>
      </c>
      <c r="D249" s="45" t="s">
        <v>125</v>
      </c>
      <c r="E249" s="88">
        <v>212</v>
      </c>
      <c r="F249" s="89"/>
      <c r="G249" s="89"/>
      <c r="H249" s="89"/>
      <c r="I249" s="90"/>
      <c r="J249" s="72" t="s">
        <v>33</v>
      </c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3">
        <v>20</v>
      </c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>
        <v>5.36</v>
      </c>
      <c r="AT249" s="73"/>
      <c r="AU249" s="73"/>
      <c r="AV249" s="73"/>
      <c r="AW249" s="73"/>
      <c r="AX249" s="73"/>
      <c r="AY249" s="73">
        <v>5.46</v>
      </c>
      <c r="AZ249" s="73"/>
      <c r="BA249" s="73"/>
      <c r="BB249" s="73"/>
      <c r="BC249" s="73"/>
      <c r="BD249" s="73"/>
      <c r="BE249" s="73">
        <v>0</v>
      </c>
      <c r="BF249" s="73"/>
      <c r="BG249" s="73"/>
      <c r="BH249" s="73"/>
      <c r="BI249" s="73"/>
      <c r="BJ249" s="73"/>
      <c r="BK249" s="73"/>
      <c r="BL249" s="73">
        <v>72.2</v>
      </c>
      <c r="BM249" s="73"/>
      <c r="BN249" s="73"/>
      <c r="BO249" s="73"/>
      <c r="BP249" s="73"/>
      <c r="BQ249" s="73"/>
      <c r="BR249" s="73"/>
      <c r="BS249" s="73"/>
      <c r="BT249" s="73"/>
      <c r="BU249" s="74">
        <v>212</v>
      </c>
      <c r="BV249" s="74"/>
      <c r="BW249" s="74"/>
      <c r="BX249" s="74"/>
      <c r="BY249" s="74"/>
    </row>
    <row r="250" spans="1:77" s="3" customFormat="1" ht="12" customHeight="1" x14ac:dyDescent="0.25">
      <c r="A250" s="3" t="s">
        <v>11</v>
      </c>
      <c r="D250" s="45"/>
      <c r="E250" s="88">
        <v>194</v>
      </c>
      <c r="F250" s="89"/>
      <c r="G250" s="89"/>
      <c r="H250" s="89"/>
      <c r="I250" s="90"/>
      <c r="J250" s="110" t="s">
        <v>139</v>
      </c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2"/>
      <c r="AE250" s="113">
        <v>50</v>
      </c>
      <c r="AF250" s="114"/>
      <c r="AG250" s="114"/>
      <c r="AH250" s="114"/>
      <c r="AI250" s="114"/>
      <c r="AJ250" s="114"/>
      <c r="AK250" s="115"/>
      <c r="AL250" s="113"/>
      <c r="AM250" s="114"/>
      <c r="AN250" s="114"/>
      <c r="AO250" s="114"/>
      <c r="AP250" s="114"/>
      <c r="AQ250" s="114"/>
      <c r="AR250" s="115"/>
      <c r="AS250" s="113">
        <v>3.75</v>
      </c>
      <c r="AT250" s="114"/>
      <c r="AU250" s="114"/>
      <c r="AV250" s="114"/>
      <c r="AW250" s="114"/>
      <c r="AX250" s="115"/>
      <c r="AY250" s="113">
        <v>1.45</v>
      </c>
      <c r="AZ250" s="114"/>
      <c r="BA250" s="114"/>
      <c r="BB250" s="114"/>
      <c r="BC250" s="114"/>
      <c r="BD250" s="115"/>
      <c r="BE250" s="113">
        <v>25.7</v>
      </c>
      <c r="BF250" s="114"/>
      <c r="BG250" s="114"/>
      <c r="BH250" s="114"/>
      <c r="BI250" s="114"/>
      <c r="BJ250" s="114"/>
      <c r="BK250" s="115"/>
      <c r="BL250" s="113">
        <v>131</v>
      </c>
      <c r="BM250" s="114"/>
      <c r="BN250" s="114"/>
      <c r="BO250" s="114"/>
      <c r="BP250" s="114"/>
      <c r="BQ250" s="114"/>
      <c r="BR250" s="114"/>
      <c r="BS250" s="114"/>
      <c r="BT250" s="115"/>
      <c r="BU250" s="88">
        <v>224</v>
      </c>
      <c r="BV250" s="89"/>
      <c r="BW250" s="89"/>
      <c r="BX250" s="89"/>
      <c r="BY250" s="90"/>
    </row>
    <row r="251" spans="1:77" s="67" customFormat="1" ht="12" customHeight="1" x14ac:dyDescent="0.25">
      <c r="D251" s="45"/>
      <c r="E251" s="64"/>
      <c r="F251" s="65"/>
      <c r="G251" s="65"/>
      <c r="H251" s="65"/>
      <c r="I251" s="66"/>
      <c r="J251" s="72" t="s">
        <v>156</v>
      </c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3">
        <v>120</v>
      </c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>
        <v>5.08</v>
      </c>
      <c r="AT251" s="73"/>
      <c r="AU251" s="73"/>
      <c r="AV251" s="73"/>
      <c r="AW251" s="73"/>
      <c r="AX251" s="73"/>
      <c r="AY251" s="73">
        <v>4.5999999999999996</v>
      </c>
      <c r="AZ251" s="73"/>
      <c r="BA251" s="73"/>
      <c r="BB251" s="73"/>
      <c r="BC251" s="73"/>
      <c r="BD251" s="73"/>
      <c r="BE251" s="73">
        <v>0.28000000000000003</v>
      </c>
      <c r="BF251" s="73"/>
      <c r="BG251" s="73"/>
      <c r="BH251" s="73"/>
      <c r="BI251" s="73"/>
      <c r="BJ251" s="73"/>
      <c r="BK251" s="73"/>
      <c r="BL251" s="73">
        <v>62.8</v>
      </c>
      <c r="BM251" s="73"/>
      <c r="BN251" s="73"/>
      <c r="BO251" s="73"/>
      <c r="BP251" s="73"/>
      <c r="BQ251" s="73"/>
      <c r="BR251" s="73"/>
      <c r="BS251" s="73"/>
      <c r="BT251" s="73"/>
      <c r="BU251" s="74" t="s">
        <v>180</v>
      </c>
      <c r="BV251" s="74"/>
      <c r="BW251" s="74"/>
      <c r="BX251" s="74"/>
      <c r="BY251" s="74"/>
    </row>
    <row r="252" spans="1:77" s="3" customFormat="1" ht="12" customHeight="1" x14ac:dyDescent="0.25">
      <c r="A252" s="3" t="s">
        <v>68</v>
      </c>
      <c r="D252" s="45"/>
      <c r="E252" s="88">
        <v>943</v>
      </c>
      <c r="F252" s="89"/>
      <c r="G252" s="89"/>
      <c r="H252" s="89"/>
      <c r="I252" s="90"/>
      <c r="J252" s="72" t="s">
        <v>68</v>
      </c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3">
        <v>200</v>
      </c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>
        <v>12</v>
      </c>
      <c r="AT252" s="73"/>
      <c r="AU252" s="73"/>
      <c r="AV252" s="73"/>
      <c r="AW252" s="73"/>
      <c r="AX252" s="73"/>
      <c r="AY252" s="73">
        <v>3.1</v>
      </c>
      <c r="AZ252" s="73"/>
      <c r="BA252" s="73"/>
      <c r="BB252" s="73"/>
      <c r="BC252" s="73"/>
      <c r="BD252" s="73"/>
      <c r="BE252" s="73">
        <v>14</v>
      </c>
      <c r="BF252" s="73"/>
      <c r="BG252" s="73"/>
      <c r="BH252" s="73"/>
      <c r="BI252" s="73"/>
      <c r="BJ252" s="73"/>
      <c r="BK252" s="73"/>
      <c r="BL252" s="73">
        <v>53.06</v>
      </c>
      <c r="BM252" s="73"/>
      <c r="BN252" s="73"/>
      <c r="BO252" s="73"/>
      <c r="BP252" s="73"/>
      <c r="BQ252" s="73"/>
      <c r="BR252" s="73"/>
      <c r="BS252" s="73"/>
      <c r="BT252" s="73"/>
      <c r="BU252" s="74">
        <v>943</v>
      </c>
      <c r="BV252" s="74"/>
      <c r="BW252" s="74"/>
      <c r="BX252" s="74"/>
      <c r="BY252" s="74"/>
    </row>
    <row r="253" spans="1:77" s="3" customFormat="1" ht="12" customHeight="1" x14ac:dyDescent="0.25">
      <c r="A253" s="6"/>
      <c r="B253" s="6"/>
      <c r="C253" s="6"/>
      <c r="D253" s="47" t="s">
        <v>123</v>
      </c>
      <c r="E253" s="77"/>
      <c r="F253" s="78"/>
      <c r="G253" s="78"/>
      <c r="H253" s="78"/>
      <c r="I253" s="79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1">
        <f>SUM(AE249:AK252)</f>
        <v>390</v>
      </c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>
        <f>SUM(AS249:AX252)</f>
        <v>26.189999999999998</v>
      </c>
      <c r="AT253" s="81"/>
      <c r="AU253" s="81"/>
      <c r="AV253" s="81"/>
      <c r="AW253" s="81"/>
      <c r="AX253" s="81"/>
      <c r="AY253" s="81">
        <f>SUM(AY249:BD252)</f>
        <v>14.61</v>
      </c>
      <c r="AZ253" s="81"/>
      <c r="BA253" s="81"/>
      <c r="BB253" s="81"/>
      <c r="BC253" s="81"/>
      <c r="BD253" s="81"/>
      <c r="BE253" s="81">
        <f>SUM(BE249:BK252)</f>
        <v>39.980000000000004</v>
      </c>
      <c r="BF253" s="81"/>
      <c r="BG253" s="81"/>
      <c r="BH253" s="81"/>
      <c r="BI253" s="81"/>
      <c r="BJ253" s="81"/>
      <c r="BK253" s="81"/>
      <c r="BL253" s="81">
        <f>SUM(BL249:BT252)</f>
        <v>319.06</v>
      </c>
      <c r="BM253" s="81"/>
      <c r="BN253" s="81"/>
      <c r="BO253" s="81"/>
      <c r="BP253" s="81"/>
      <c r="BQ253" s="81"/>
      <c r="BR253" s="81"/>
      <c r="BS253" s="81"/>
      <c r="BT253" s="81"/>
      <c r="BU253" s="74"/>
      <c r="BV253" s="74"/>
      <c r="BW253" s="74"/>
      <c r="BX253" s="74"/>
      <c r="BY253" s="74"/>
    </row>
    <row r="254" spans="1:77" s="3" customFormat="1" ht="25.5" customHeight="1" x14ac:dyDescent="0.25">
      <c r="A254" s="3" t="s">
        <v>91</v>
      </c>
      <c r="D254" s="45" t="s">
        <v>112</v>
      </c>
      <c r="E254" s="88">
        <v>930</v>
      </c>
      <c r="F254" s="89"/>
      <c r="G254" s="89"/>
      <c r="H254" s="89"/>
      <c r="I254" s="90"/>
      <c r="J254" s="72" t="s">
        <v>171</v>
      </c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3">
        <v>100</v>
      </c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>
        <v>1.1850799999999999</v>
      </c>
      <c r="AT254" s="73"/>
      <c r="AU254" s="73"/>
      <c r="AV254" s="73"/>
      <c r="AW254" s="73"/>
      <c r="AX254" s="73"/>
      <c r="AY254" s="73">
        <v>5.0740800000000004</v>
      </c>
      <c r="AZ254" s="73"/>
      <c r="BA254" s="73"/>
      <c r="BB254" s="73"/>
      <c r="BC254" s="73"/>
      <c r="BD254" s="73"/>
      <c r="BE254" s="73">
        <v>8.4509600000000002</v>
      </c>
      <c r="BF254" s="73"/>
      <c r="BG254" s="73"/>
      <c r="BH254" s="73"/>
      <c r="BI254" s="73"/>
      <c r="BJ254" s="73"/>
      <c r="BK254" s="73"/>
      <c r="BL254" s="73">
        <v>83.82</v>
      </c>
      <c r="BM254" s="73"/>
      <c r="BN254" s="73"/>
      <c r="BO254" s="73"/>
      <c r="BP254" s="73"/>
      <c r="BQ254" s="73"/>
      <c r="BR254" s="73"/>
      <c r="BS254" s="73"/>
      <c r="BT254" s="73"/>
      <c r="BU254" s="74">
        <v>930</v>
      </c>
      <c r="BV254" s="74"/>
      <c r="BW254" s="74"/>
      <c r="BX254" s="74"/>
      <c r="BY254" s="74"/>
    </row>
    <row r="255" spans="1:77" s="3" customFormat="1" ht="12" customHeight="1" x14ac:dyDescent="0.25">
      <c r="A255" s="3" t="s">
        <v>52</v>
      </c>
      <c r="D255" s="45"/>
      <c r="E255" s="88">
        <v>837</v>
      </c>
      <c r="F255" s="89"/>
      <c r="G255" s="89"/>
      <c r="H255" s="89"/>
      <c r="I255" s="90"/>
      <c r="J255" s="72" t="s">
        <v>96</v>
      </c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3">
        <v>250</v>
      </c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>
        <v>4.5999999999999996</v>
      </c>
      <c r="AT255" s="73"/>
      <c r="AU255" s="73"/>
      <c r="AV255" s="73"/>
      <c r="AW255" s="73"/>
      <c r="AX255" s="73"/>
      <c r="AY255" s="73">
        <v>8.6</v>
      </c>
      <c r="AZ255" s="73"/>
      <c r="BA255" s="73"/>
      <c r="BB255" s="73"/>
      <c r="BC255" s="73"/>
      <c r="BD255" s="73"/>
      <c r="BE255" s="73">
        <v>14.8</v>
      </c>
      <c r="BF255" s="73"/>
      <c r="BG255" s="73"/>
      <c r="BH255" s="73"/>
      <c r="BI255" s="73"/>
      <c r="BJ255" s="73"/>
      <c r="BK255" s="73"/>
      <c r="BL255" s="73">
        <v>155</v>
      </c>
      <c r="BM255" s="73"/>
      <c r="BN255" s="73"/>
      <c r="BO255" s="73"/>
      <c r="BP255" s="73"/>
      <c r="BQ255" s="73"/>
      <c r="BR255" s="73"/>
      <c r="BS255" s="73"/>
      <c r="BT255" s="73"/>
      <c r="BU255" s="74">
        <v>5</v>
      </c>
      <c r="BV255" s="74"/>
      <c r="BW255" s="74"/>
      <c r="BX255" s="74"/>
      <c r="BY255" s="74"/>
    </row>
    <row r="256" spans="1:77" s="163" customFormat="1" ht="12" customHeight="1" x14ac:dyDescent="0.25">
      <c r="D256" s="45"/>
      <c r="E256" s="68"/>
      <c r="F256" s="69"/>
      <c r="G256" s="69"/>
      <c r="H256" s="69"/>
      <c r="I256" s="70"/>
      <c r="J256" s="95" t="s">
        <v>195</v>
      </c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161">
        <v>100</v>
      </c>
      <c r="AF256" s="161"/>
      <c r="AG256" s="161"/>
      <c r="AH256" s="161"/>
      <c r="AI256" s="161"/>
      <c r="AJ256" s="161"/>
      <c r="AK256" s="161"/>
      <c r="AL256" s="154"/>
      <c r="AM256" s="154"/>
      <c r="AN256" s="154"/>
      <c r="AO256" s="154"/>
      <c r="AP256" s="154"/>
      <c r="AQ256" s="154"/>
      <c r="AR256" s="154"/>
      <c r="AS256" s="155">
        <v>13.433</v>
      </c>
      <c r="AT256" s="155"/>
      <c r="AU256" s="155"/>
      <c r="AV256" s="155"/>
      <c r="AW256" s="155"/>
      <c r="AX256" s="155"/>
      <c r="AY256" s="155">
        <v>16.798400000000001</v>
      </c>
      <c r="AZ256" s="155"/>
      <c r="BA256" s="155"/>
      <c r="BB256" s="155"/>
      <c r="BC256" s="155"/>
      <c r="BD256" s="155"/>
      <c r="BE256" s="155">
        <v>4.5599999999999996</v>
      </c>
      <c r="BF256" s="155"/>
      <c r="BG256" s="155"/>
      <c r="BH256" s="155"/>
      <c r="BI256" s="155"/>
      <c r="BJ256" s="155"/>
      <c r="BK256" s="155"/>
      <c r="BL256" s="155">
        <v>223</v>
      </c>
      <c r="BM256" s="155"/>
      <c r="BN256" s="155"/>
      <c r="BO256" s="155"/>
      <c r="BP256" s="155"/>
      <c r="BQ256" s="155"/>
      <c r="BR256" s="155"/>
      <c r="BS256" s="155"/>
      <c r="BT256" s="155"/>
      <c r="BU256" s="88" t="s">
        <v>196</v>
      </c>
      <c r="BV256" s="89"/>
      <c r="BW256" s="89"/>
      <c r="BX256" s="89"/>
      <c r="BY256" s="90"/>
    </row>
    <row r="257" spans="1:77" s="3" customFormat="1" ht="12" customHeight="1" x14ac:dyDescent="0.25">
      <c r="A257" s="3" t="s">
        <v>90</v>
      </c>
      <c r="D257" s="45"/>
      <c r="E257" s="88">
        <v>100</v>
      </c>
      <c r="F257" s="89"/>
      <c r="G257" s="89"/>
      <c r="H257" s="89"/>
      <c r="I257" s="90"/>
      <c r="J257" s="95" t="s">
        <v>167</v>
      </c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161">
        <v>0.2</v>
      </c>
      <c r="AF257" s="161"/>
      <c r="AG257" s="161"/>
      <c r="AH257" s="161"/>
      <c r="AI257" s="161"/>
      <c r="AJ257" s="161"/>
      <c r="AK257" s="161"/>
      <c r="AL257" s="154"/>
      <c r="AM257" s="154"/>
      <c r="AN257" s="154"/>
      <c r="AO257" s="154"/>
      <c r="AP257" s="154"/>
      <c r="AQ257" s="154"/>
      <c r="AR257" s="154"/>
      <c r="AS257" s="155">
        <v>9.6199999999999992</v>
      </c>
      <c r="AT257" s="155"/>
      <c r="AU257" s="155"/>
      <c r="AV257" s="155"/>
      <c r="AW257" s="155"/>
      <c r="AX257" s="155"/>
      <c r="AY257" s="155">
        <v>9.9499999999999993</v>
      </c>
      <c r="AZ257" s="155"/>
      <c r="BA257" s="155"/>
      <c r="BB257" s="155"/>
      <c r="BC257" s="155"/>
      <c r="BD257" s="155"/>
      <c r="BE257" s="155">
        <v>49.72</v>
      </c>
      <c r="BF257" s="155"/>
      <c r="BG257" s="155"/>
      <c r="BH257" s="155"/>
      <c r="BI257" s="155"/>
      <c r="BJ257" s="155"/>
      <c r="BK257" s="155"/>
      <c r="BL257" s="155">
        <v>337</v>
      </c>
      <c r="BM257" s="155"/>
      <c r="BN257" s="155"/>
      <c r="BO257" s="155"/>
      <c r="BP257" s="155"/>
      <c r="BQ257" s="155"/>
      <c r="BR257" s="155"/>
      <c r="BS257" s="155"/>
      <c r="BT257" s="155"/>
      <c r="BU257" s="88">
        <v>911</v>
      </c>
      <c r="BV257" s="89"/>
      <c r="BW257" s="89"/>
      <c r="BX257" s="89"/>
      <c r="BY257" s="90"/>
    </row>
    <row r="258" spans="1:77" s="3" customFormat="1" ht="12" customHeight="1" x14ac:dyDescent="0.25">
      <c r="A258" s="3" t="s">
        <v>13</v>
      </c>
      <c r="D258" s="45"/>
      <c r="E258" s="88">
        <v>135</v>
      </c>
      <c r="F258" s="89"/>
      <c r="G258" s="89"/>
      <c r="H258" s="89"/>
      <c r="I258" s="90"/>
      <c r="J258" s="72" t="s">
        <v>13</v>
      </c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3">
        <v>200</v>
      </c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>
        <v>0.78</v>
      </c>
      <c r="AT258" s="73"/>
      <c r="AU258" s="73"/>
      <c r="AV258" s="73"/>
      <c r="AW258" s="73"/>
      <c r="AX258" s="73"/>
      <c r="AY258" s="73">
        <v>0.16</v>
      </c>
      <c r="AZ258" s="73"/>
      <c r="BA258" s="73"/>
      <c r="BB258" s="73"/>
      <c r="BC258" s="73"/>
      <c r="BD258" s="73"/>
      <c r="BE258" s="73">
        <v>32.659999999999997</v>
      </c>
      <c r="BF258" s="73"/>
      <c r="BG258" s="73"/>
      <c r="BH258" s="73"/>
      <c r="BI258" s="73"/>
      <c r="BJ258" s="73"/>
      <c r="BK258" s="73"/>
      <c r="BL258" s="73">
        <v>129.80000000000001</v>
      </c>
      <c r="BM258" s="73"/>
      <c r="BN258" s="73"/>
      <c r="BO258" s="73"/>
      <c r="BP258" s="73"/>
      <c r="BQ258" s="73"/>
      <c r="BR258" s="73"/>
      <c r="BS258" s="73"/>
      <c r="BT258" s="73"/>
      <c r="BU258" s="74">
        <v>135</v>
      </c>
      <c r="BV258" s="74"/>
      <c r="BW258" s="74"/>
      <c r="BX258" s="74"/>
      <c r="BY258" s="74"/>
    </row>
    <row r="259" spans="1:77" s="3" customFormat="1" ht="12" customHeight="1" x14ac:dyDescent="0.25">
      <c r="A259" s="3" t="s">
        <v>14</v>
      </c>
      <c r="D259" s="45"/>
      <c r="E259" s="88">
        <v>214</v>
      </c>
      <c r="F259" s="89"/>
      <c r="G259" s="89"/>
      <c r="H259" s="89"/>
      <c r="I259" s="90"/>
      <c r="J259" s="72" t="s">
        <v>14</v>
      </c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3">
        <v>5</v>
      </c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>
        <v>0</v>
      </c>
      <c r="AT259" s="73"/>
      <c r="AU259" s="73"/>
      <c r="AV259" s="73"/>
      <c r="AW259" s="73"/>
      <c r="AX259" s="73"/>
      <c r="AY259" s="73">
        <v>0</v>
      </c>
      <c r="AZ259" s="73"/>
      <c r="BA259" s="73"/>
      <c r="BB259" s="73"/>
      <c r="BC259" s="73"/>
      <c r="BD259" s="73"/>
      <c r="BE259" s="73">
        <v>0</v>
      </c>
      <c r="BF259" s="73"/>
      <c r="BG259" s="73"/>
      <c r="BH259" s="73"/>
      <c r="BI259" s="73"/>
      <c r="BJ259" s="73"/>
      <c r="BK259" s="73"/>
      <c r="BL259" s="73">
        <v>0</v>
      </c>
      <c r="BM259" s="73"/>
      <c r="BN259" s="73"/>
      <c r="BO259" s="73"/>
      <c r="BP259" s="73"/>
      <c r="BQ259" s="73"/>
      <c r="BR259" s="73"/>
      <c r="BS259" s="73"/>
      <c r="BT259" s="73"/>
      <c r="BU259" s="74">
        <v>214</v>
      </c>
      <c r="BV259" s="74"/>
      <c r="BW259" s="74"/>
      <c r="BX259" s="74"/>
      <c r="BY259" s="74"/>
    </row>
    <row r="260" spans="1:77" s="3" customFormat="1" ht="12" customHeight="1" x14ac:dyDescent="0.25">
      <c r="A260" s="3" t="s">
        <v>11</v>
      </c>
      <c r="D260" s="45"/>
      <c r="E260" s="88">
        <v>204</v>
      </c>
      <c r="F260" s="89"/>
      <c r="G260" s="89"/>
      <c r="H260" s="89"/>
      <c r="I260" s="90"/>
      <c r="J260" s="72" t="s">
        <v>11</v>
      </c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3">
        <v>25</v>
      </c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>
        <v>1.65</v>
      </c>
      <c r="AT260" s="73"/>
      <c r="AU260" s="73"/>
      <c r="AV260" s="73"/>
      <c r="AW260" s="73"/>
      <c r="AX260" s="73"/>
      <c r="AY260" s="73">
        <v>0.22500000000000001</v>
      </c>
      <c r="AZ260" s="73"/>
      <c r="BA260" s="73"/>
      <c r="BB260" s="73"/>
      <c r="BC260" s="73"/>
      <c r="BD260" s="73"/>
      <c r="BE260" s="73">
        <v>9.5</v>
      </c>
      <c r="BF260" s="73"/>
      <c r="BG260" s="73"/>
      <c r="BH260" s="73"/>
      <c r="BI260" s="73"/>
      <c r="BJ260" s="73"/>
      <c r="BK260" s="73"/>
      <c r="BL260" s="73">
        <v>49.75</v>
      </c>
      <c r="BM260" s="73"/>
      <c r="BN260" s="73"/>
      <c r="BO260" s="73"/>
      <c r="BP260" s="73"/>
      <c r="BQ260" s="73"/>
      <c r="BR260" s="73"/>
      <c r="BS260" s="73"/>
      <c r="BT260" s="73"/>
      <c r="BU260" s="74">
        <v>204</v>
      </c>
      <c r="BV260" s="74"/>
      <c r="BW260" s="74"/>
      <c r="BX260" s="74"/>
      <c r="BY260" s="74"/>
    </row>
    <row r="261" spans="1:77" s="3" customFormat="1" ht="12" customHeight="1" x14ac:dyDescent="0.25">
      <c r="A261" s="3" t="s">
        <v>16</v>
      </c>
      <c r="D261" s="45"/>
      <c r="E261" s="88">
        <v>206</v>
      </c>
      <c r="F261" s="89"/>
      <c r="G261" s="89"/>
      <c r="H261" s="89"/>
      <c r="I261" s="90"/>
      <c r="J261" s="72" t="s">
        <v>16</v>
      </c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3">
        <v>50</v>
      </c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>
        <v>3.3</v>
      </c>
      <c r="AT261" s="73"/>
      <c r="AU261" s="73"/>
      <c r="AV261" s="73"/>
      <c r="AW261" s="73"/>
      <c r="AX261" s="73"/>
      <c r="AY261" s="73">
        <v>0.6</v>
      </c>
      <c r="AZ261" s="73"/>
      <c r="BA261" s="73"/>
      <c r="BB261" s="73"/>
      <c r="BC261" s="73"/>
      <c r="BD261" s="73"/>
      <c r="BE261" s="73">
        <v>16.7</v>
      </c>
      <c r="BF261" s="73"/>
      <c r="BG261" s="73"/>
      <c r="BH261" s="73"/>
      <c r="BI261" s="73"/>
      <c r="BJ261" s="73"/>
      <c r="BK261" s="73"/>
      <c r="BL261" s="73">
        <v>87</v>
      </c>
      <c r="BM261" s="73"/>
      <c r="BN261" s="73"/>
      <c r="BO261" s="73"/>
      <c r="BP261" s="73"/>
      <c r="BQ261" s="73"/>
      <c r="BR261" s="73"/>
      <c r="BS261" s="73"/>
      <c r="BT261" s="73"/>
      <c r="BU261" s="74">
        <v>206</v>
      </c>
      <c r="BV261" s="74"/>
      <c r="BW261" s="74"/>
      <c r="BX261" s="74"/>
      <c r="BY261" s="74"/>
    </row>
    <row r="262" spans="1:77" s="3" customFormat="1" ht="12" customHeight="1" x14ac:dyDescent="0.25">
      <c r="A262" s="6"/>
      <c r="B262" s="6"/>
      <c r="C262" s="6"/>
      <c r="D262" s="47" t="s">
        <v>113</v>
      </c>
      <c r="E262" s="77"/>
      <c r="F262" s="78"/>
      <c r="G262" s="78"/>
      <c r="H262" s="78"/>
      <c r="I262" s="79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1">
        <f>SUM(AE254:AK261)</f>
        <v>730.2</v>
      </c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97">
        <f>SUM(AS254:AX261)</f>
        <v>34.568079999999995</v>
      </c>
      <c r="AT262" s="97"/>
      <c r="AU262" s="97"/>
      <c r="AV262" s="97"/>
      <c r="AW262" s="97"/>
      <c r="AX262" s="97"/>
      <c r="AY262" s="97">
        <f>SUM(AY254:BD261)</f>
        <v>41.40748</v>
      </c>
      <c r="AZ262" s="97"/>
      <c r="BA262" s="97"/>
      <c r="BB262" s="97"/>
      <c r="BC262" s="97"/>
      <c r="BD262" s="97"/>
      <c r="BE262" s="98">
        <f>SUM(BE254:BK261)</f>
        <v>136.39095999999998</v>
      </c>
      <c r="BF262" s="99"/>
      <c r="BG262" s="99"/>
      <c r="BH262" s="99"/>
      <c r="BI262" s="99"/>
      <c r="BJ262" s="99"/>
      <c r="BK262" s="100"/>
      <c r="BL262" s="97">
        <f>SUM(BL254:BT261)</f>
        <v>1065.3699999999999</v>
      </c>
      <c r="BM262" s="97"/>
      <c r="BN262" s="97"/>
      <c r="BO262" s="97"/>
      <c r="BP262" s="97"/>
      <c r="BQ262" s="97"/>
      <c r="BR262" s="97"/>
      <c r="BS262" s="97"/>
      <c r="BT262" s="97"/>
      <c r="BU262" s="74"/>
      <c r="BV262" s="74"/>
      <c r="BW262" s="74"/>
      <c r="BX262" s="74"/>
      <c r="BY262" s="74"/>
    </row>
    <row r="263" spans="1:77" s="3" customFormat="1" ht="12" customHeight="1" x14ac:dyDescent="0.25">
      <c r="A263" s="3" t="s">
        <v>20</v>
      </c>
      <c r="D263" s="45" t="s">
        <v>114</v>
      </c>
      <c r="E263" s="88">
        <v>148</v>
      </c>
      <c r="F263" s="89"/>
      <c r="G263" s="89"/>
      <c r="H263" s="89"/>
      <c r="I263" s="90"/>
      <c r="J263" s="72" t="s">
        <v>20</v>
      </c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3">
        <v>250</v>
      </c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>
        <v>7.25</v>
      </c>
      <c r="AT263" s="73"/>
      <c r="AU263" s="73"/>
      <c r="AV263" s="73"/>
      <c r="AW263" s="73"/>
      <c r="AX263" s="73"/>
      <c r="AY263" s="73">
        <v>8</v>
      </c>
      <c r="AZ263" s="73"/>
      <c r="BA263" s="73"/>
      <c r="BB263" s="73"/>
      <c r="BC263" s="73"/>
      <c r="BD263" s="73"/>
      <c r="BE263" s="73">
        <v>11.75</v>
      </c>
      <c r="BF263" s="73"/>
      <c r="BG263" s="73"/>
      <c r="BH263" s="73"/>
      <c r="BI263" s="73"/>
      <c r="BJ263" s="73"/>
      <c r="BK263" s="73"/>
      <c r="BL263" s="73">
        <v>150</v>
      </c>
      <c r="BM263" s="73"/>
      <c r="BN263" s="73"/>
      <c r="BO263" s="73"/>
      <c r="BP263" s="73"/>
      <c r="BQ263" s="73"/>
      <c r="BR263" s="73"/>
      <c r="BS263" s="73"/>
      <c r="BT263" s="73"/>
      <c r="BU263" s="74" t="s">
        <v>151</v>
      </c>
      <c r="BV263" s="74"/>
      <c r="BW263" s="74"/>
      <c r="BX263" s="74"/>
      <c r="BY263" s="74"/>
    </row>
    <row r="264" spans="1:77" s="3" customFormat="1" ht="12" customHeight="1" x14ac:dyDescent="0.25">
      <c r="A264" s="3" t="s">
        <v>42</v>
      </c>
      <c r="D264" s="45"/>
      <c r="E264" s="88">
        <v>59</v>
      </c>
      <c r="F264" s="89"/>
      <c r="G264" s="89"/>
      <c r="H264" s="89"/>
      <c r="I264" s="90"/>
      <c r="J264" s="72" t="s">
        <v>42</v>
      </c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3">
        <v>100</v>
      </c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>
        <v>12.574999999999999</v>
      </c>
      <c r="AT264" s="73"/>
      <c r="AU264" s="73"/>
      <c r="AV264" s="73"/>
      <c r="AW264" s="73"/>
      <c r="AX264" s="73"/>
      <c r="AY264" s="73">
        <v>6.2240000000000002</v>
      </c>
      <c r="AZ264" s="73"/>
      <c r="BA264" s="73"/>
      <c r="BB264" s="73"/>
      <c r="BC264" s="73"/>
      <c r="BD264" s="73"/>
      <c r="BE264" s="73">
        <v>45.015999999999998</v>
      </c>
      <c r="BF264" s="73"/>
      <c r="BG264" s="73"/>
      <c r="BH264" s="73"/>
      <c r="BI264" s="73"/>
      <c r="BJ264" s="73"/>
      <c r="BK264" s="73"/>
      <c r="BL264" s="73">
        <v>290.45</v>
      </c>
      <c r="BM264" s="73"/>
      <c r="BN264" s="73"/>
      <c r="BO264" s="73"/>
      <c r="BP264" s="73"/>
      <c r="BQ264" s="73"/>
      <c r="BR264" s="73"/>
      <c r="BS264" s="73"/>
      <c r="BT264" s="73"/>
      <c r="BU264" s="74" t="s">
        <v>134</v>
      </c>
      <c r="BV264" s="74"/>
      <c r="BW264" s="74"/>
      <c r="BX264" s="74"/>
      <c r="BY264" s="74"/>
    </row>
    <row r="265" spans="1:77" s="3" customFormat="1" ht="12" customHeight="1" x14ac:dyDescent="0.25">
      <c r="A265" s="6"/>
      <c r="B265" s="6"/>
      <c r="C265" s="6"/>
      <c r="D265" s="47" t="s">
        <v>115</v>
      </c>
      <c r="E265" s="77"/>
      <c r="F265" s="78"/>
      <c r="G265" s="78"/>
      <c r="H265" s="78"/>
      <c r="I265" s="79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1">
        <f>SUM(AE263:AK264)</f>
        <v>350</v>
      </c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>
        <f>SUM(AS263:AX264)</f>
        <v>19.824999999999999</v>
      </c>
      <c r="AT265" s="81"/>
      <c r="AU265" s="81"/>
      <c r="AV265" s="81"/>
      <c r="AW265" s="81"/>
      <c r="AX265" s="81"/>
      <c r="AY265" s="81">
        <f>SUM(AY263:BD264)</f>
        <v>14.224</v>
      </c>
      <c r="AZ265" s="81"/>
      <c r="BA265" s="81"/>
      <c r="BB265" s="81"/>
      <c r="BC265" s="81"/>
      <c r="BD265" s="81"/>
      <c r="BE265" s="81">
        <f>SUM(BE263:BK264)</f>
        <v>56.765999999999998</v>
      </c>
      <c r="BF265" s="81"/>
      <c r="BG265" s="81"/>
      <c r="BH265" s="81"/>
      <c r="BI265" s="81"/>
      <c r="BJ265" s="81"/>
      <c r="BK265" s="81"/>
      <c r="BL265" s="81">
        <f>SUM(BL263:BT264)</f>
        <v>440.45</v>
      </c>
      <c r="BM265" s="81"/>
      <c r="BN265" s="81"/>
      <c r="BO265" s="81"/>
      <c r="BP265" s="81"/>
      <c r="BQ265" s="81"/>
      <c r="BR265" s="81"/>
      <c r="BS265" s="81"/>
      <c r="BT265" s="81"/>
      <c r="BU265" s="74"/>
      <c r="BV265" s="74"/>
      <c r="BW265" s="74"/>
      <c r="BX265" s="74"/>
      <c r="BY265" s="74"/>
    </row>
    <row r="266" spans="1:77" s="3" customFormat="1" ht="12" customHeight="1" x14ac:dyDescent="0.25">
      <c r="A266" s="3" t="s">
        <v>56</v>
      </c>
      <c r="D266" s="45" t="s">
        <v>116</v>
      </c>
      <c r="E266" s="88">
        <v>186</v>
      </c>
      <c r="F266" s="89"/>
      <c r="G266" s="89"/>
      <c r="H266" s="89"/>
      <c r="I266" s="90"/>
      <c r="J266" s="72" t="s">
        <v>56</v>
      </c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3">
        <v>100</v>
      </c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>
        <v>1.595</v>
      </c>
      <c r="AT266" s="73"/>
      <c r="AU266" s="73"/>
      <c r="AV266" s="73"/>
      <c r="AW266" s="73"/>
      <c r="AX266" s="73"/>
      <c r="AY266" s="73">
        <v>10.163</v>
      </c>
      <c r="AZ266" s="73"/>
      <c r="BA266" s="73"/>
      <c r="BB266" s="73"/>
      <c r="BC266" s="73"/>
      <c r="BD266" s="73"/>
      <c r="BE266" s="73">
        <v>7.2590000000000003</v>
      </c>
      <c r="BF266" s="73"/>
      <c r="BG266" s="73"/>
      <c r="BH266" s="73"/>
      <c r="BI266" s="73"/>
      <c r="BJ266" s="73"/>
      <c r="BK266" s="73"/>
      <c r="BL266" s="73">
        <v>127.77</v>
      </c>
      <c r="BM266" s="73"/>
      <c r="BN266" s="73"/>
      <c r="BO266" s="73"/>
      <c r="BP266" s="73"/>
      <c r="BQ266" s="73"/>
      <c r="BR266" s="73"/>
      <c r="BS266" s="73"/>
      <c r="BT266" s="73"/>
      <c r="BU266" s="74">
        <v>186</v>
      </c>
      <c r="BV266" s="74"/>
      <c r="BW266" s="74"/>
      <c r="BX266" s="74"/>
      <c r="BY266" s="74"/>
    </row>
    <row r="267" spans="1:77" s="3" customFormat="1" ht="12" customHeight="1" x14ac:dyDescent="0.25">
      <c r="A267" s="3" t="s">
        <v>92</v>
      </c>
      <c r="D267" s="45"/>
      <c r="E267" s="88">
        <v>43</v>
      </c>
      <c r="F267" s="89"/>
      <c r="G267" s="89"/>
      <c r="H267" s="89"/>
      <c r="I267" s="90"/>
      <c r="J267" s="72" t="s">
        <v>92</v>
      </c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3">
        <v>150</v>
      </c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>
        <v>17.614999999999998</v>
      </c>
      <c r="AT267" s="73"/>
      <c r="AU267" s="73"/>
      <c r="AV267" s="73"/>
      <c r="AW267" s="73"/>
      <c r="AX267" s="73"/>
      <c r="AY267" s="73">
        <v>18.86</v>
      </c>
      <c r="AZ267" s="73"/>
      <c r="BA267" s="73"/>
      <c r="BB267" s="73"/>
      <c r="BC267" s="73"/>
      <c r="BD267" s="73"/>
      <c r="BE267" s="73">
        <v>13.925000000000001</v>
      </c>
      <c r="BF267" s="73"/>
      <c r="BG267" s="73"/>
      <c r="BH267" s="73"/>
      <c r="BI267" s="73"/>
      <c r="BJ267" s="73"/>
      <c r="BK267" s="73"/>
      <c r="BL267" s="73">
        <v>296.3</v>
      </c>
      <c r="BM267" s="73"/>
      <c r="BN267" s="73"/>
      <c r="BO267" s="73"/>
      <c r="BP267" s="73"/>
      <c r="BQ267" s="73"/>
      <c r="BR267" s="73"/>
      <c r="BS267" s="73"/>
      <c r="BT267" s="73"/>
      <c r="BU267" s="74">
        <v>43</v>
      </c>
      <c r="BV267" s="74"/>
      <c r="BW267" s="74"/>
      <c r="BX267" s="74"/>
      <c r="BY267" s="74"/>
    </row>
    <row r="268" spans="1:77" s="3" customFormat="1" ht="12" customHeight="1" x14ac:dyDescent="0.25">
      <c r="A268" s="3" t="s">
        <v>15</v>
      </c>
      <c r="D268" s="45"/>
      <c r="E268" s="88">
        <v>910</v>
      </c>
      <c r="F268" s="89"/>
      <c r="G268" s="89"/>
      <c r="H268" s="89"/>
      <c r="I268" s="90"/>
      <c r="J268" s="72" t="s">
        <v>15</v>
      </c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3">
        <v>200</v>
      </c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>
        <v>0.91349999999999998</v>
      </c>
      <c r="AT268" s="73"/>
      <c r="AU268" s="73"/>
      <c r="AV268" s="73"/>
      <c r="AW268" s="73"/>
      <c r="AX268" s="73"/>
      <c r="AY268" s="73">
        <v>4.5857000000000001</v>
      </c>
      <c r="AZ268" s="73"/>
      <c r="BA268" s="73"/>
      <c r="BB268" s="73"/>
      <c r="BC268" s="73"/>
      <c r="BD268" s="73"/>
      <c r="BE268" s="73">
        <v>1.50352</v>
      </c>
      <c r="BF268" s="73"/>
      <c r="BG268" s="73"/>
      <c r="BH268" s="73"/>
      <c r="BI268" s="73"/>
      <c r="BJ268" s="73"/>
      <c r="BK268" s="73"/>
      <c r="BL268" s="73">
        <v>51.18</v>
      </c>
      <c r="BM268" s="73"/>
      <c r="BN268" s="73"/>
      <c r="BO268" s="73"/>
      <c r="BP268" s="73"/>
      <c r="BQ268" s="73"/>
      <c r="BR268" s="73"/>
      <c r="BS268" s="73"/>
      <c r="BT268" s="73"/>
      <c r="BU268" s="74">
        <v>910</v>
      </c>
      <c r="BV268" s="74"/>
      <c r="BW268" s="74"/>
      <c r="BX268" s="74"/>
      <c r="BY268" s="74"/>
    </row>
    <row r="269" spans="1:77" s="3" customFormat="1" ht="12" customHeight="1" x14ac:dyDescent="0.25">
      <c r="A269" s="3" t="s">
        <v>11</v>
      </c>
      <c r="D269" s="45"/>
      <c r="E269" s="88">
        <v>194</v>
      </c>
      <c r="F269" s="89"/>
      <c r="G269" s="89"/>
      <c r="H269" s="89"/>
      <c r="I269" s="90"/>
      <c r="J269" s="72" t="s">
        <v>11</v>
      </c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3">
        <v>50</v>
      </c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>
        <v>3.3</v>
      </c>
      <c r="AT269" s="73"/>
      <c r="AU269" s="73"/>
      <c r="AV269" s="73"/>
      <c r="AW269" s="73"/>
      <c r="AX269" s="73"/>
      <c r="AY269" s="73">
        <v>0.45</v>
      </c>
      <c r="AZ269" s="73"/>
      <c r="BA269" s="73"/>
      <c r="BB269" s="73"/>
      <c r="BC269" s="73"/>
      <c r="BD269" s="73"/>
      <c r="BE269" s="73">
        <v>19</v>
      </c>
      <c r="BF269" s="73"/>
      <c r="BG269" s="73"/>
      <c r="BH269" s="73"/>
      <c r="BI269" s="73"/>
      <c r="BJ269" s="73"/>
      <c r="BK269" s="73"/>
      <c r="BL269" s="73">
        <v>99.5</v>
      </c>
      <c r="BM269" s="73"/>
      <c r="BN269" s="73"/>
      <c r="BO269" s="73"/>
      <c r="BP269" s="73"/>
      <c r="BQ269" s="73"/>
      <c r="BR269" s="73"/>
      <c r="BS269" s="73"/>
      <c r="BT269" s="73"/>
      <c r="BU269" s="74">
        <v>194</v>
      </c>
      <c r="BV269" s="74"/>
      <c r="BW269" s="74"/>
      <c r="BX269" s="74"/>
      <c r="BY269" s="74"/>
    </row>
    <row r="270" spans="1:77" s="3" customFormat="1" ht="12" customHeight="1" x14ac:dyDescent="0.25">
      <c r="A270" s="3" t="s">
        <v>16</v>
      </c>
      <c r="D270" s="45"/>
      <c r="E270" s="88">
        <v>206</v>
      </c>
      <c r="F270" s="89"/>
      <c r="G270" s="89"/>
      <c r="H270" s="89"/>
      <c r="I270" s="90"/>
      <c r="J270" s="72" t="s">
        <v>16</v>
      </c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3">
        <v>50</v>
      </c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>
        <v>3.3</v>
      </c>
      <c r="AT270" s="73"/>
      <c r="AU270" s="73"/>
      <c r="AV270" s="73"/>
      <c r="AW270" s="73"/>
      <c r="AX270" s="73"/>
      <c r="AY270" s="73">
        <v>0.6</v>
      </c>
      <c r="AZ270" s="73"/>
      <c r="BA270" s="73"/>
      <c r="BB270" s="73"/>
      <c r="BC270" s="73"/>
      <c r="BD270" s="73"/>
      <c r="BE270" s="73">
        <v>16.7</v>
      </c>
      <c r="BF270" s="73"/>
      <c r="BG270" s="73"/>
      <c r="BH270" s="73"/>
      <c r="BI270" s="73"/>
      <c r="BJ270" s="73"/>
      <c r="BK270" s="73"/>
      <c r="BL270" s="73">
        <v>87</v>
      </c>
      <c r="BM270" s="73"/>
      <c r="BN270" s="73"/>
      <c r="BO270" s="73"/>
      <c r="BP270" s="73"/>
      <c r="BQ270" s="73"/>
      <c r="BR270" s="73"/>
      <c r="BS270" s="73"/>
      <c r="BT270" s="73"/>
      <c r="BU270" s="74">
        <v>206</v>
      </c>
      <c r="BV270" s="74"/>
      <c r="BW270" s="74"/>
      <c r="BX270" s="74"/>
      <c r="BY270" s="74"/>
    </row>
    <row r="271" spans="1:77" s="3" customFormat="1" ht="12" customHeight="1" x14ac:dyDescent="0.25">
      <c r="A271" s="3" t="s">
        <v>57</v>
      </c>
      <c r="D271" s="45"/>
      <c r="E271" s="88" t="s">
        <v>58</v>
      </c>
      <c r="F271" s="89"/>
      <c r="G271" s="89"/>
      <c r="H271" s="89"/>
      <c r="I271" s="90"/>
      <c r="J271" s="72" t="s">
        <v>57</v>
      </c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3">
        <v>200</v>
      </c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>
        <v>1.4</v>
      </c>
      <c r="AT271" s="73"/>
      <c r="AU271" s="73"/>
      <c r="AV271" s="73"/>
      <c r="AW271" s="73"/>
      <c r="AX271" s="73"/>
      <c r="AY271" s="73">
        <v>0</v>
      </c>
      <c r="AZ271" s="73"/>
      <c r="BA271" s="73"/>
      <c r="BB271" s="73"/>
      <c r="BC271" s="73"/>
      <c r="BD271" s="73"/>
      <c r="BE271" s="73">
        <v>29</v>
      </c>
      <c r="BF271" s="73"/>
      <c r="BG271" s="73"/>
      <c r="BH271" s="73"/>
      <c r="BI271" s="73"/>
      <c r="BJ271" s="73"/>
      <c r="BK271" s="73"/>
      <c r="BL271" s="73">
        <v>122</v>
      </c>
      <c r="BM271" s="73"/>
      <c r="BN271" s="73"/>
      <c r="BO271" s="73"/>
      <c r="BP271" s="73"/>
      <c r="BQ271" s="73"/>
      <c r="BR271" s="73"/>
      <c r="BS271" s="73"/>
      <c r="BT271" s="73"/>
      <c r="BU271" s="74" t="s">
        <v>58</v>
      </c>
      <c r="BV271" s="74"/>
      <c r="BW271" s="74"/>
      <c r="BX271" s="74"/>
      <c r="BY271" s="74"/>
    </row>
    <row r="272" spans="1:77" s="3" customFormat="1" ht="12" customHeight="1" x14ac:dyDescent="0.25">
      <c r="A272" s="6"/>
      <c r="B272" s="6"/>
      <c r="C272" s="6"/>
      <c r="D272" s="47" t="s">
        <v>117</v>
      </c>
      <c r="E272" s="77"/>
      <c r="F272" s="78"/>
      <c r="G272" s="78"/>
      <c r="H272" s="78"/>
      <c r="I272" s="79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1">
        <f>SUM(AE266:AK271)</f>
        <v>750</v>
      </c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>
        <f>SUM(AS266:AX271)</f>
        <v>28.123499999999996</v>
      </c>
      <c r="AT272" s="81"/>
      <c r="AU272" s="81"/>
      <c r="AV272" s="81"/>
      <c r="AW272" s="81"/>
      <c r="AX272" s="81"/>
      <c r="AY272" s="81">
        <f>SUM(AY266:BD271)</f>
        <v>34.658700000000003</v>
      </c>
      <c r="AZ272" s="81"/>
      <c r="BA272" s="81"/>
      <c r="BB272" s="81"/>
      <c r="BC272" s="81"/>
      <c r="BD272" s="81"/>
      <c r="BE272" s="81">
        <f>SUM(BE266:BK271)</f>
        <v>87.387519999999995</v>
      </c>
      <c r="BF272" s="81"/>
      <c r="BG272" s="81"/>
      <c r="BH272" s="81"/>
      <c r="BI272" s="81"/>
      <c r="BJ272" s="81"/>
      <c r="BK272" s="81"/>
      <c r="BL272" s="81">
        <f>SUM(BL266:BT271)</f>
        <v>783.75</v>
      </c>
      <c r="BM272" s="81"/>
      <c r="BN272" s="81"/>
      <c r="BO272" s="81"/>
      <c r="BP272" s="81"/>
      <c r="BQ272" s="81"/>
      <c r="BR272" s="81"/>
      <c r="BS272" s="81"/>
      <c r="BT272" s="81"/>
      <c r="BU272" s="74"/>
      <c r="BV272" s="74"/>
      <c r="BW272" s="74"/>
      <c r="BX272" s="74"/>
      <c r="BY272" s="74"/>
    </row>
    <row r="273" spans="1:77" s="3" customFormat="1" ht="12" customHeight="1" x14ac:dyDescent="0.25">
      <c r="A273" s="3" t="s">
        <v>93</v>
      </c>
      <c r="D273" s="45" t="s">
        <v>130</v>
      </c>
      <c r="E273" s="88">
        <v>906</v>
      </c>
      <c r="F273" s="89"/>
      <c r="G273" s="89"/>
      <c r="H273" s="89"/>
      <c r="I273" s="90"/>
      <c r="J273" s="72" t="s">
        <v>93</v>
      </c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3">
        <v>55</v>
      </c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>
        <v>2.1</v>
      </c>
      <c r="AT273" s="73"/>
      <c r="AU273" s="73"/>
      <c r="AV273" s="73"/>
      <c r="AW273" s="73"/>
      <c r="AX273" s="73"/>
      <c r="AY273" s="73">
        <v>3.895</v>
      </c>
      <c r="AZ273" s="73"/>
      <c r="BA273" s="73"/>
      <c r="BB273" s="73"/>
      <c r="BC273" s="73"/>
      <c r="BD273" s="73"/>
      <c r="BE273" s="73">
        <v>24.465</v>
      </c>
      <c r="BF273" s="73"/>
      <c r="BG273" s="73"/>
      <c r="BH273" s="73"/>
      <c r="BI273" s="73"/>
      <c r="BJ273" s="73"/>
      <c r="BK273" s="73"/>
      <c r="BL273" s="73">
        <v>132.75</v>
      </c>
      <c r="BM273" s="73"/>
      <c r="BN273" s="73"/>
      <c r="BO273" s="73"/>
      <c r="BP273" s="73"/>
      <c r="BQ273" s="73"/>
      <c r="BR273" s="73"/>
      <c r="BS273" s="73"/>
      <c r="BT273" s="73"/>
      <c r="BU273" s="74">
        <v>906</v>
      </c>
      <c r="BV273" s="74"/>
      <c r="BW273" s="74"/>
      <c r="BX273" s="74"/>
      <c r="BY273" s="74"/>
    </row>
    <row r="274" spans="1:77" s="3" customFormat="1" ht="12" customHeight="1" x14ac:dyDescent="0.25">
      <c r="A274" s="3" t="s">
        <v>81</v>
      </c>
      <c r="D274" s="45"/>
      <c r="E274" s="88">
        <v>208</v>
      </c>
      <c r="F274" s="89"/>
      <c r="G274" s="89"/>
      <c r="H274" s="89"/>
      <c r="I274" s="90"/>
      <c r="J274" s="72" t="s">
        <v>143</v>
      </c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3">
        <v>200</v>
      </c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>
        <v>5.8</v>
      </c>
      <c r="AT274" s="73"/>
      <c r="AU274" s="73"/>
      <c r="AV274" s="73"/>
      <c r="AW274" s="73"/>
      <c r="AX274" s="73"/>
      <c r="AY274" s="73">
        <v>5</v>
      </c>
      <c r="AZ274" s="73"/>
      <c r="BA274" s="73"/>
      <c r="BB274" s="73"/>
      <c r="BC274" s="73"/>
      <c r="BD274" s="73"/>
      <c r="BE274" s="73">
        <v>8.4</v>
      </c>
      <c r="BF274" s="73"/>
      <c r="BG274" s="73"/>
      <c r="BH274" s="73"/>
      <c r="BI274" s="73"/>
      <c r="BJ274" s="73"/>
      <c r="BK274" s="73"/>
      <c r="BL274" s="73">
        <v>108</v>
      </c>
      <c r="BM274" s="73"/>
      <c r="BN274" s="73"/>
      <c r="BO274" s="73"/>
      <c r="BP274" s="73"/>
      <c r="BQ274" s="73"/>
      <c r="BR274" s="73"/>
      <c r="BS274" s="73"/>
      <c r="BT274" s="73"/>
      <c r="BU274" s="74" t="s">
        <v>145</v>
      </c>
      <c r="BV274" s="74"/>
      <c r="BW274" s="74"/>
      <c r="BX274" s="74"/>
      <c r="BY274" s="74"/>
    </row>
    <row r="275" spans="1:77" ht="12" customHeight="1" x14ac:dyDescent="0.25">
      <c r="D275" s="47" t="s">
        <v>119</v>
      </c>
      <c r="E275" s="77"/>
      <c r="F275" s="78"/>
      <c r="G275" s="78"/>
      <c r="H275" s="78"/>
      <c r="I275" s="79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97">
        <f>SUM(AE273:AK274)</f>
        <v>255</v>
      </c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>
        <f>SUM(AS273:AX274)</f>
        <v>7.9</v>
      </c>
      <c r="AT275" s="97"/>
      <c r="AU275" s="97"/>
      <c r="AV275" s="97"/>
      <c r="AW275" s="97"/>
      <c r="AX275" s="97"/>
      <c r="AY275" s="97">
        <f>SUM(AY273:BD274)</f>
        <v>8.8949999999999996</v>
      </c>
      <c r="AZ275" s="97"/>
      <c r="BA275" s="97"/>
      <c r="BB275" s="97"/>
      <c r="BC275" s="97"/>
      <c r="BD275" s="97"/>
      <c r="BE275" s="98">
        <f>SUM(BE273:BK274)</f>
        <v>32.865000000000002</v>
      </c>
      <c r="BF275" s="99"/>
      <c r="BG275" s="99"/>
      <c r="BH275" s="99"/>
      <c r="BI275" s="99"/>
      <c r="BJ275" s="99"/>
      <c r="BK275" s="100"/>
      <c r="BL275" s="97">
        <f>SUM(BL273:BT274)</f>
        <v>240.75</v>
      </c>
      <c r="BM275" s="97"/>
      <c r="BN275" s="97"/>
      <c r="BO275" s="97"/>
      <c r="BP275" s="97"/>
      <c r="BQ275" s="97"/>
      <c r="BR275" s="97"/>
      <c r="BS275" s="97"/>
      <c r="BT275" s="97"/>
      <c r="BU275" s="74"/>
      <c r="BV275" s="74"/>
      <c r="BW275" s="74"/>
      <c r="BX275" s="74"/>
      <c r="BY275" s="74"/>
    </row>
    <row r="276" spans="1:77" s="7" customFormat="1" ht="12" customHeight="1" x14ac:dyDescent="0.25">
      <c r="D276" s="55" t="s">
        <v>120</v>
      </c>
      <c r="E276" s="82"/>
      <c r="F276" s="83"/>
      <c r="G276" s="83"/>
      <c r="H276" s="83"/>
      <c r="I276" s="84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6">
        <f>AE248+AE253+AE262+AE265+AE272+AE275</f>
        <v>3045.2</v>
      </c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>
        <f>AS248+AS253+AS262+AS265+AS272+AS275</f>
        <v>201.28658000000001</v>
      </c>
      <c r="AT276" s="86"/>
      <c r="AU276" s="86"/>
      <c r="AV276" s="86"/>
      <c r="AW276" s="86"/>
      <c r="AX276" s="86"/>
      <c r="AY276" s="86">
        <f>AY248+AY253+AY262+AY265+AY272+AY275</f>
        <v>191.83518000000001</v>
      </c>
      <c r="AZ276" s="86"/>
      <c r="BA276" s="86"/>
      <c r="BB276" s="86"/>
      <c r="BC276" s="86"/>
      <c r="BD276" s="86"/>
      <c r="BE276" s="86">
        <f>BE248+BE253+BE262+BE265+BE272+BE275</f>
        <v>453.76947999999999</v>
      </c>
      <c r="BF276" s="86"/>
      <c r="BG276" s="86"/>
      <c r="BH276" s="86"/>
      <c r="BI276" s="86"/>
      <c r="BJ276" s="86"/>
      <c r="BK276" s="86"/>
      <c r="BL276" s="86">
        <f>BL248+BL253+BL262+BL265+BL272+BL275</f>
        <v>3678.37</v>
      </c>
      <c r="BM276" s="86"/>
      <c r="BN276" s="86"/>
      <c r="BO276" s="86"/>
      <c r="BP276" s="86"/>
      <c r="BQ276" s="86"/>
      <c r="BR276" s="86"/>
      <c r="BS276" s="86"/>
      <c r="BT276" s="86"/>
      <c r="BU276" s="87"/>
      <c r="BV276" s="87"/>
      <c r="BW276" s="87"/>
      <c r="BX276" s="87"/>
      <c r="BY276" s="87"/>
    </row>
    <row r="277" spans="1:77" ht="5.25" customHeight="1" x14ac:dyDescent="0.25">
      <c r="D277" s="56"/>
      <c r="E277" s="26"/>
      <c r="F277" s="26"/>
      <c r="G277" s="26"/>
      <c r="H277" s="26"/>
      <c r="I277" s="26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12"/>
      <c r="BV277" s="12"/>
      <c r="BW277" s="12"/>
      <c r="BX277" s="12"/>
      <c r="BY277" s="13"/>
    </row>
    <row r="278" spans="1:77" s="2" customFormat="1" ht="12" customHeight="1" x14ac:dyDescent="0.2">
      <c r="D278" s="38" t="s">
        <v>76</v>
      </c>
      <c r="E278" s="91" t="s">
        <v>0</v>
      </c>
      <c r="F278" s="92"/>
      <c r="G278" s="92"/>
      <c r="H278" s="92"/>
      <c r="I278" s="93"/>
      <c r="J278" s="91" t="s">
        <v>1</v>
      </c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3"/>
      <c r="AE278" s="125" t="s">
        <v>2</v>
      </c>
      <c r="AF278" s="126"/>
      <c r="AG278" s="126"/>
      <c r="AH278" s="126"/>
      <c r="AI278" s="126"/>
      <c r="AJ278" s="126"/>
      <c r="AK278" s="127"/>
      <c r="AL278" s="39" t="s">
        <v>3</v>
      </c>
      <c r="AM278" s="40"/>
      <c r="AN278" s="40"/>
      <c r="AO278" s="40"/>
      <c r="AP278" s="40"/>
      <c r="AQ278" s="40"/>
      <c r="AR278" s="41"/>
      <c r="AS278" s="101" t="s">
        <v>4</v>
      </c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3"/>
      <c r="BU278" s="91" t="s">
        <v>0</v>
      </c>
      <c r="BV278" s="92"/>
      <c r="BW278" s="92"/>
      <c r="BX278" s="92"/>
      <c r="BY278" s="93"/>
    </row>
    <row r="279" spans="1:77" s="2" customFormat="1" ht="12" customHeight="1" x14ac:dyDescent="0.2">
      <c r="D279" s="18" t="s">
        <v>126</v>
      </c>
      <c r="E279" s="19"/>
      <c r="F279" s="20"/>
      <c r="G279" s="20"/>
      <c r="H279" s="20"/>
      <c r="I279" s="21"/>
      <c r="J279" s="19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1"/>
      <c r="AE279" s="22"/>
      <c r="AF279" s="23"/>
      <c r="AG279" s="23"/>
      <c r="AH279" s="23"/>
      <c r="AI279" s="23"/>
      <c r="AJ279" s="23"/>
      <c r="AK279" s="24"/>
      <c r="AL279" s="22"/>
      <c r="AM279" s="23"/>
      <c r="AN279" s="23"/>
      <c r="AO279" s="23"/>
      <c r="AP279" s="23"/>
      <c r="AQ279" s="23"/>
      <c r="AR279" s="24"/>
      <c r="AS279" s="101" t="s">
        <v>5</v>
      </c>
      <c r="AT279" s="102"/>
      <c r="AU279" s="102"/>
      <c r="AV279" s="102"/>
      <c r="AW279" s="102"/>
      <c r="AX279" s="103"/>
      <c r="AY279" s="101" t="s">
        <v>6</v>
      </c>
      <c r="AZ279" s="102"/>
      <c r="BA279" s="102"/>
      <c r="BB279" s="102"/>
      <c r="BC279" s="102"/>
      <c r="BD279" s="103"/>
      <c r="BE279" s="101" t="s">
        <v>7</v>
      </c>
      <c r="BF279" s="102"/>
      <c r="BG279" s="102"/>
      <c r="BH279" s="102"/>
      <c r="BI279" s="102"/>
      <c r="BJ279" s="102"/>
      <c r="BK279" s="103"/>
      <c r="BL279" s="101" t="s">
        <v>8</v>
      </c>
      <c r="BM279" s="102"/>
      <c r="BN279" s="102"/>
      <c r="BO279" s="102"/>
      <c r="BP279" s="102"/>
      <c r="BQ279" s="102"/>
      <c r="BR279" s="102"/>
      <c r="BS279" s="102"/>
      <c r="BT279" s="103"/>
      <c r="BU279" s="19"/>
      <c r="BV279" s="20"/>
      <c r="BW279" s="20"/>
      <c r="BX279" s="20"/>
      <c r="BY279" s="21"/>
    </row>
    <row r="280" spans="1:77" s="3" customFormat="1" ht="12" customHeight="1" x14ac:dyDescent="0.25">
      <c r="A280" s="3" t="s">
        <v>26</v>
      </c>
      <c r="D280" s="45" t="s">
        <v>110</v>
      </c>
      <c r="E280" s="88" t="s">
        <v>27</v>
      </c>
      <c r="F280" s="89"/>
      <c r="G280" s="89"/>
      <c r="H280" s="89"/>
      <c r="I280" s="90"/>
      <c r="J280" s="72" t="s">
        <v>132</v>
      </c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3">
        <v>120</v>
      </c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>
        <v>48</v>
      </c>
      <c r="AT280" s="73"/>
      <c r="AU280" s="73"/>
      <c r="AV280" s="73"/>
      <c r="AW280" s="73"/>
      <c r="AX280" s="73"/>
      <c r="AY280" s="73">
        <v>48</v>
      </c>
      <c r="AZ280" s="73"/>
      <c r="BA280" s="73"/>
      <c r="BB280" s="73"/>
      <c r="BC280" s="73"/>
      <c r="BD280" s="73"/>
      <c r="BE280" s="73">
        <v>11.76</v>
      </c>
      <c r="BF280" s="73"/>
      <c r="BG280" s="73"/>
      <c r="BH280" s="73"/>
      <c r="BI280" s="73"/>
      <c r="BJ280" s="73"/>
      <c r="BK280" s="73"/>
      <c r="BL280" s="73">
        <v>56.4</v>
      </c>
      <c r="BM280" s="73"/>
      <c r="BN280" s="73"/>
      <c r="BO280" s="73"/>
      <c r="BP280" s="73"/>
      <c r="BQ280" s="73"/>
      <c r="BR280" s="73"/>
      <c r="BS280" s="73"/>
      <c r="BT280" s="73"/>
      <c r="BU280" s="74"/>
      <c r="BV280" s="74"/>
      <c r="BW280" s="74"/>
      <c r="BX280" s="74"/>
      <c r="BY280" s="74"/>
    </row>
    <row r="281" spans="1:77" s="3" customFormat="1" ht="12" customHeight="1" x14ac:dyDescent="0.25">
      <c r="A281" s="3" t="s">
        <v>11</v>
      </c>
      <c r="D281" s="45"/>
      <c r="E281" s="88">
        <v>194</v>
      </c>
      <c r="F281" s="89"/>
      <c r="G281" s="89"/>
      <c r="H281" s="89"/>
      <c r="I281" s="90"/>
      <c r="J281" s="110" t="s">
        <v>139</v>
      </c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2"/>
      <c r="AE281" s="113">
        <v>50</v>
      </c>
      <c r="AF281" s="114"/>
      <c r="AG281" s="114"/>
      <c r="AH281" s="114"/>
      <c r="AI281" s="114"/>
      <c r="AJ281" s="114"/>
      <c r="AK281" s="115"/>
      <c r="AL281" s="113"/>
      <c r="AM281" s="114"/>
      <c r="AN281" s="114"/>
      <c r="AO281" s="114"/>
      <c r="AP281" s="114"/>
      <c r="AQ281" s="114"/>
      <c r="AR281" s="115"/>
      <c r="AS281" s="113">
        <v>3.75</v>
      </c>
      <c r="AT281" s="114"/>
      <c r="AU281" s="114"/>
      <c r="AV281" s="114"/>
      <c r="AW281" s="114"/>
      <c r="AX281" s="115"/>
      <c r="AY281" s="113">
        <v>1.45</v>
      </c>
      <c r="AZ281" s="114"/>
      <c r="BA281" s="114"/>
      <c r="BB281" s="114"/>
      <c r="BC281" s="114"/>
      <c r="BD281" s="115"/>
      <c r="BE281" s="113">
        <v>25.7</v>
      </c>
      <c r="BF281" s="114"/>
      <c r="BG281" s="114"/>
      <c r="BH281" s="114"/>
      <c r="BI281" s="114"/>
      <c r="BJ281" s="114"/>
      <c r="BK281" s="115"/>
      <c r="BL281" s="113">
        <v>131</v>
      </c>
      <c r="BM281" s="114"/>
      <c r="BN281" s="114"/>
      <c r="BO281" s="114"/>
      <c r="BP281" s="114"/>
      <c r="BQ281" s="114"/>
      <c r="BR281" s="114"/>
      <c r="BS281" s="114"/>
      <c r="BT281" s="115"/>
      <c r="BU281" s="88">
        <v>224</v>
      </c>
      <c r="BV281" s="89"/>
      <c r="BW281" s="89"/>
      <c r="BX281" s="89"/>
      <c r="BY281" s="90"/>
    </row>
    <row r="282" spans="1:77" s="3" customFormat="1" ht="12" customHeight="1" x14ac:dyDescent="0.25">
      <c r="A282" s="3" t="s">
        <v>94</v>
      </c>
      <c r="D282" s="45"/>
      <c r="E282" s="88" t="s">
        <v>95</v>
      </c>
      <c r="F282" s="89"/>
      <c r="G282" s="89"/>
      <c r="H282" s="89"/>
      <c r="I282" s="90"/>
      <c r="J282" s="72" t="s">
        <v>94</v>
      </c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3">
        <v>215</v>
      </c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>
        <v>2.9620000000000002</v>
      </c>
      <c r="AT282" s="73"/>
      <c r="AU282" s="73"/>
      <c r="AV282" s="73"/>
      <c r="AW282" s="73"/>
      <c r="AX282" s="73"/>
      <c r="AY282" s="73">
        <v>14.010999999999999</v>
      </c>
      <c r="AZ282" s="73"/>
      <c r="BA282" s="73"/>
      <c r="BB282" s="73"/>
      <c r="BC282" s="73"/>
      <c r="BD282" s="73"/>
      <c r="BE282" s="73">
        <v>19.771000000000001</v>
      </c>
      <c r="BF282" s="73"/>
      <c r="BG282" s="73"/>
      <c r="BH282" s="73"/>
      <c r="BI282" s="73"/>
      <c r="BJ282" s="73"/>
      <c r="BK282" s="73"/>
      <c r="BL282" s="73">
        <v>214.8</v>
      </c>
      <c r="BM282" s="73"/>
      <c r="BN282" s="73"/>
      <c r="BO282" s="73"/>
      <c r="BP282" s="73"/>
      <c r="BQ282" s="73"/>
      <c r="BR282" s="73"/>
      <c r="BS282" s="73"/>
      <c r="BT282" s="73"/>
      <c r="BU282" s="74" t="s">
        <v>95</v>
      </c>
      <c r="BV282" s="74"/>
      <c r="BW282" s="74"/>
      <c r="BX282" s="74"/>
      <c r="BY282" s="74"/>
    </row>
    <row r="283" spans="1:77" s="3" customFormat="1" ht="12" customHeight="1" x14ac:dyDescent="0.25">
      <c r="A283" s="3" t="s">
        <v>12</v>
      </c>
      <c r="D283" s="45"/>
      <c r="E283" s="88">
        <v>942</v>
      </c>
      <c r="F283" s="89"/>
      <c r="G283" s="89"/>
      <c r="H283" s="89"/>
      <c r="I283" s="90"/>
      <c r="J283" s="72" t="s">
        <v>12</v>
      </c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3">
        <v>200</v>
      </c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>
        <v>6.2</v>
      </c>
      <c r="AT283" s="73"/>
      <c r="AU283" s="73"/>
      <c r="AV283" s="73"/>
      <c r="AW283" s="73"/>
      <c r="AX283" s="73"/>
      <c r="AY283" s="73">
        <v>6.2</v>
      </c>
      <c r="AZ283" s="73"/>
      <c r="BA283" s="73"/>
      <c r="BB283" s="73"/>
      <c r="BC283" s="73"/>
      <c r="BD283" s="73"/>
      <c r="BE283" s="73">
        <v>25.34</v>
      </c>
      <c r="BF283" s="73"/>
      <c r="BG283" s="73"/>
      <c r="BH283" s="73"/>
      <c r="BI283" s="73"/>
      <c r="BJ283" s="73"/>
      <c r="BK283" s="73"/>
      <c r="BL283" s="73">
        <v>181.18</v>
      </c>
      <c r="BM283" s="73"/>
      <c r="BN283" s="73"/>
      <c r="BO283" s="73"/>
      <c r="BP283" s="73"/>
      <c r="BQ283" s="73"/>
      <c r="BR283" s="73"/>
      <c r="BS283" s="73"/>
      <c r="BT283" s="73"/>
      <c r="BU283" s="74">
        <v>942</v>
      </c>
      <c r="BV283" s="74"/>
      <c r="BW283" s="74"/>
      <c r="BX283" s="74"/>
      <c r="BY283" s="74"/>
    </row>
    <row r="284" spans="1:77" s="3" customFormat="1" ht="12" customHeight="1" x14ac:dyDescent="0.25">
      <c r="A284" s="6"/>
      <c r="B284" s="6"/>
      <c r="C284" s="6"/>
      <c r="D284" s="47" t="s">
        <v>111</v>
      </c>
      <c r="E284" s="77"/>
      <c r="F284" s="78"/>
      <c r="G284" s="78"/>
      <c r="H284" s="78"/>
      <c r="I284" s="79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1">
        <f>SUM(AE280:AK283)</f>
        <v>585</v>
      </c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>
        <f>SUM(AS280:AX283)</f>
        <v>60.912000000000006</v>
      </c>
      <c r="AT284" s="81"/>
      <c r="AU284" s="81"/>
      <c r="AV284" s="81"/>
      <c r="AW284" s="81"/>
      <c r="AX284" s="81"/>
      <c r="AY284" s="81">
        <f>SUM(AY280:BD283)</f>
        <v>69.661000000000001</v>
      </c>
      <c r="AZ284" s="81"/>
      <c r="BA284" s="81"/>
      <c r="BB284" s="81"/>
      <c r="BC284" s="81"/>
      <c r="BD284" s="81"/>
      <c r="BE284" s="81">
        <f>SUM(BE280:BK283)</f>
        <v>82.570999999999998</v>
      </c>
      <c r="BF284" s="81"/>
      <c r="BG284" s="81"/>
      <c r="BH284" s="81"/>
      <c r="BI284" s="81"/>
      <c r="BJ284" s="81"/>
      <c r="BK284" s="81"/>
      <c r="BL284" s="81">
        <f>SUM(BL280:BT283)</f>
        <v>583.38000000000011</v>
      </c>
      <c r="BM284" s="81"/>
      <c r="BN284" s="81"/>
      <c r="BO284" s="81"/>
      <c r="BP284" s="81"/>
      <c r="BQ284" s="81"/>
      <c r="BR284" s="81"/>
      <c r="BS284" s="81"/>
      <c r="BT284" s="81"/>
      <c r="BU284" s="74"/>
      <c r="BV284" s="74"/>
      <c r="BW284" s="74"/>
      <c r="BX284" s="74"/>
      <c r="BY284" s="74"/>
    </row>
    <row r="285" spans="1:77" s="3" customFormat="1" ht="12" customHeight="1" x14ac:dyDescent="0.25">
      <c r="A285" s="3" t="s">
        <v>23</v>
      </c>
      <c r="D285" s="45" t="s">
        <v>125</v>
      </c>
      <c r="E285" s="88">
        <v>167</v>
      </c>
      <c r="F285" s="89"/>
      <c r="G285" s="89"/>
      <c r="H285" s="89"/>
      <c r="I285" s="90"/>
      <c r="J285" s="72" t="s">
        <v>23</v>
      </c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3">
        <v>15</v>
      </c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>
        <v>0.12</v>
      </c>
      <c r="AT285" s="73"/>
      <c r="AU285" s="73"/>
      <c r="AV285" s="73"/>
      <c r="AW285" s="73"/>
      <c r="AX285" s="73"/>
      <c r="AY285" s="73">
        <v>10.88</v>
      </c>
      <c r="AZ285" s="73"/>
      <c r="BA285" s="73"/>
      <c r="BB285" s="73"/>
      <c r="BC285" s="73"/>
      <c r="BD285" s="73"/>
      <c r="BE285" s="73">
        <v>0.19500000000000001</v>
      </c>
      <c r="BF285" s="73"/>
      <c r="BG285" s="73"/>
      <c r="BH285" s="73"/>
      <c r="BI285" s="73"/>
      <c r="BJ285" s="73"/>
      <c r="BK285" s="73"/>
      <c r="BL285" s="73">
        <v>99.15</v>
      </c>
      <c r="BM285" s="73"/>
      <c r="BN285" s="73"/>
      <c r="BO285" s="73"/>
      <c r="BP285" s="73"/>
      <c r="BQ285" s="73"/>
      <c r="BR285" s="73"/>
      <c r="BS285" s="73"/>
      <c r="BT285" s="73"/>
      <c r="BU285" s="74">
        <v>167</v>
      </c>
      <c r="BV285" s="74"/>
      <c r="BW285" s="74"/>
      <c r="BX285" s="74"/>
      <c r="BY285" s="74"/>
    </row>
    <row r="286" spans="1:77" s="3" customFormat="1" ht="12" customHeight="1" x14ac:dyDescent="0.25">
      <c r="A286" s="3" t="s">
        <v>11</v>
      </c>
      <c r="D286" s="45"/>
      <c r="E286" s="88">
        <v>194</v>
      </c>
      <c r="F286" s="89"/>
      <c r="G286" s="89"/>
      <c r="H286" s="89"/>
      <c r="I286" s="90"/>
      <c r="J286" s="110" t="s">
        <v>139</v>
      </c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2"/>
      <c r="AE286" s="113">
        <v>50</v>
      </c>
      <c r="AF286" s="114"/>
      <c r="AG286" s="114"/>
      <c r="AH286" s="114"/>
      <c r="AI286" s="114"/>
      <c r="AJ286" s="114"/>
      <c r="AK286" s="115"/>
      <c r="AL286" s="113"/>
      <c r="AM286" s="114"/>
      <c r="AN286" s="114"/>
      <c r="AO286" s="114"/>
      <c r="AP286" s="114"/>
      <c r="AQ286" s="114"/>
      <c r="AR286" s="115"/>
      <c r="AS286" s="113">
        <v>3.75</v>
      </c>
      <c r="AT286" s="114"/>
      <c r="AU286" s="114"/>
      <c r="AV286" s="114"/>
      <c r="AW286" s="114"/>
      <c r="AX286" s="115"/>
      <c r="AY286" s="113">
        <v>1.45</v>
      </c>
      <c r="AZ286" s="114"/>
      <c r="BA286" s="114"/>
      <c r="BB286" s="114"/>
      <c r="BC286" s="114"/>
      <c r="BD286" s="115"/>
      <c r="BE286" s="113">
        <v>25.7</v>
      </c>
      <c r="BF286" s="114"/>
      <c r="BG286" s="114"/>
      <c r="BH286" s="114"/>
      <c r="BI286" s="114"/>
      <c r="BJ286" s="114"/>
      <c r="BK286" s="115"/>
      <c r="BL286" s="113">
        <v>131</v>
      </c>
      <c r="BM286" s="114"/>
      <c r="BN286" s="114"/>
      <c r="BO286" s="114"/>
      <c r="BP286" s="114"/>
      <c r="BQ286" s="114"/>
      <c r="BR286" s="114"/>
      <c r="BS286" s="114"/>
      <c r="BT286" s="115"/>
      <c r="BU286" s="88">
        <v>224</v>
      </c>
      <c r="BV286" s="89"/>
      <c r="BW286" s="89"/>
      <c r="BX286" s="89"/>
      <c r="BY286" s="90"/>
    </row>
    <row r="287" spans="1:77" s="3" customFormat="1" ht="12" customHeight="1" x14ac:dyDescent="0.25">
      <c r="A287" s="3" t="s">
        <v>49</v>
      </c>
      <c r="D287" s="45"/>
      <c r="E287" s="88">
        <v>945</v>
      </c>
      <c r="F287" s="89"/>
      <c r="G287" s="89"/>
      <c r="H287" s="89"/>
      <c r="I287" s="90"/>
      <c r="J287" s="72" t="s">
        <v>49</v>
      </c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3">
        <v>200</v>
      </c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>
        <v>4.7999999999999996E-3</v>
      </c>
      <c r="AT287" s="73"/>
      <c r="AU287" s="73"/>
      <c r="AV287" s="73"/>
      <c r="AW287" s="73"/>
      <c r="AX287" s="73"/>
      <c r="AY287" s="73">
        <v>4.7999999999999996E-3</v>
      </c>
      <c r="AZ287" s="73"/>
      <c r="BA287" s="73"/>
      <c r="BB287" s="73"/>
      <c r="BC287" s="73"/>
      <c r="BD287" s="73"/>
      <c r="BE287" s="73">
        <v>2.4920000000000001E-2</v>
      </c>
      <c r="BF287" s="73"/>
      <c r="BG287" s="73"/>
      <c r="BH287" s="73"/>
      <c r="BI287" s="73"/>
      <c r="BJ287" s="73"/>
      <c r="BK287" s="73"/>
      <c r="BL287" s="73">
        <v>0.15</v>
      </c>
      <c r="BM287" s="73"/>
      <c r="BN287" s="73"/>
      <c r="BO287" s="73"/>
      <c r="BP287" s="73"/>
      <c r="BQ287" s="73"/>
      <c r="BR287" s="73"/>
      <c r="BS287" s="73"/>
      <c r="BT287" s="73"/>
      <c r="BU287" s="74">
        <v>945</v>
      </c>
      <c r="BV287" s="74"/>
      <c r="BW287" s="74"/>
      <c r="BX287" s="74"/>
      <c r="BY287" s="74"/>
    </row>
    <row r="288" spans="1:77" s="3" customFormat="1" ht="12" customHeight="1" x14ac:dyDescent="0.25">
      <c r="A288" s="6"/>
      <c r="B288" s="6"/>
      <c r="C288" s="6"/>
      <c r="D288" s="47" t="s">
        <v>123</v>
      </c>
      <c r="E288" s="77"/>
      <c r="F288" s="78"/>
      <c r="G288" s="78"/>
      <c r="H288" s="78"/>
      <c r="I288" s="79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1">
        <f>SUM(AE285:AK287)</f>
        <v>265</v>
      </c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>
        <f>SUM(AS285:AX287)</f>
        <v>3.8748</v>
      </c>
      <c r="AT288" s="81"/>
      <c r="AU288" s="81"/>
      <c r="AV288" s="81"/>
      <c r="AW288" s="81"/>
      <c r="AX288" s="81"/>
      <c r="AY288" s="81">
        <f>SUM(AY285:BD287)</f>
        <v>12.3348</v>
      </c>
      <c r="AZ288" s="81"/>
      <c r="BA288" s="81"/>
      <c r="BB288" s="81"/>
      <c r="BC288" s="81"/>
      <c r="BD288" s="81"/>
      <c r="BE288" s="81">
        <f>SUM(BE280:BK287)</f>
        <v>191.06191999999999</v>
      </c>
      <c r="BF288" s="81"/>
      <c r="BG288" s="81"/>
      <c r="BH288" s="81"/>
      <c r="BI288" s="81"/>
      <c r="BJ288" s="81"/>
      <c r="BK288" s="81"/>
      <c r="BL288" s="81">
        <f>SUM(BL285:BT287)</f>
        <v>230.3</v>
      </c>
      <c r="BM288" s="81"/>
      <c r="BN288" s="81"/>
      <c r="BO288" s="81"/>
      <c r="BP288" s="81"/>
      <c r="BQ288" s="81"/>
      <c r="BR288" s="81"/>
      <c r="BS288" s="81"/>
      <c r="BT288" s="81"/>
      <c r="BU288" s="74"/>
      <c r="BV288" s="74"/>
      <c r="BW288" s="74"/>
      <c r="BX288" s="74"/>
      <c r="BY288" s="74"/>
    </row>
    <row r="289" spans="1:77" s="3" customFormat="1" ht="14.25" customHeight="1" x14ac:dyDescent="0.25">
      <c r="A289" s="3" t="s">
        <v>18</v>
      </c>
      <c r="D289" s="45" t="s">
        <v>112</v>
      </c>
      <c r="E289" s="88">
        <v>218</v>
      </c>
      <c r="F289" s="89"/>
      <c r="G289" s="89"/>
      <c r="H289" s="89"/>
      <c r="I289" s="90"/>
      <c r="J289" s="72" t="s">
        <v>173</v>
      </c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3">
        <v>100</v>
      </c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>
        <v>5.19</v>
      </c>
      <c r="AT289" s="73"/>
      <c r="AU289" s="73"/>
      <c r="AV289" s="73"/>
      <c r="AW289" s="73"/>
      <c r="AX289" s="73"/>
      <c r="AY289" s="73">
        <v>5.72</v>
      </c>
      <c r="AZ289" s="73"/>
      <c r="BA289" s="73"/>
      <c r="BB289" s="73"/>
      <c r="BC289" s="73"/>
      <c r="BD289" s="73"/>
      <c r="BE289" s="73">
        <v>13.21</v>
      </c>
      <c r="BF289" s="73"/>
      <c r="BG289" s="73"/>
      <c r="BH289" s="73"/>
      <c r="BI289" s="73"/>
      <c r="BJ289" s="73"/>
      <c r="BK289" s="73"/>
      <c r="BL289" s="73">
        <v>125.34</v>
      </c>
      <c r="BM289" s="73"/>
      <c r="BN289" s="73"/>
      <c r="BO289" s="73"/>
      <c r="BP289" s="73"/>
      <c r="BQ289" s="73"/>
      <c r="BR289" s="73"/>
      <c r="BS289" s="73"/>
      <c r="BT289" s="73"/>
      <c r="BU289" s="74" t="s">
        <v>174</v>
      </c>
      <c r="BV289" s="74"/>
      <c r="BW289" s="74"/>
      <c r="BX289" s="74"/>
      <c r="BY289" s="74"/>
    </row>
    <row r="290" spans="1:77" s="3" customFormat="1" ht="12" customHeight="1" x14ac:dyDescent="0.25">
      <c r="A290" s="3" t="s">
        <v>96</v>
      </c>
      <c r="D290" s="45"/>
      <c r="E290" s="88">
        <v>5</v>
      </c>
      <c r="F290" s="89"/>
      <c r="G290" s="89"/>
      <c r="H290" s="89"/>
      <c r="I290" s="90"/>
      <c r="J290" s="72" t="s">
        <v>175</v>
      </c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3">
        <v>250</v>
      </c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>
        <v>5.585</v>
      </c>
      <c r="AT290" s="73"/>
      <c r="AU290" s="73"/>
      <c r="AV290" s="73"/>
      <c r="AW290" s="73"/>
      <c r="AX290" s="73"/>
      <c r="AY290" s="73">
        <v>5.7530000000000001</v>
      </c>
      <c r="AZ290" s="73"/>
      <c r="BA290" s="73"/>
      <c r="BB290" s="73"/>
      <c r="BC290" s="73"/>
      <c r="BD290" s="73"/>
      <c r="BE290" s="73">
        <v>19.155999999999999</v>
      </c>
      <c r="BF290" s="73"/>
      <c r="BG290" s="73"/>
      <c r="BH290" s="73"/>
      <c r="BI290" s="73"/>
      <c r="BJ290" s="73"/>
      <c r="BK290" s="73"/>
      <c r="BL290" s="73">
        <v>151.16999999999999</v>
      </c>
      <c r="BM290" s="73"/>
      <c r="BN290" s="73"/>
      <c r="BO290" s="73"/>
      <c r="BP290" s="73"/>
      <c r="BQ290" s="73"/>
      <c r="BR290" s="73"/>
      <c r="BS290" s="73"/>
      <c r="BT290" s="73"/>
      <c r="BU290" s="74">
        <v>101</v>
      </c>
      <c r="BV290" s="74"/>
      <c r="BW290" s="74"/>
      <c r="BX290" s="74"/>
      <c r="BY290" s="74"/>
    </row>
    <row r="291" spans="1:77" s="3" customFormat="1" ht="12" customHeight="1" x14ac:dyDescent="0.25">
      <c r="A291" s="3" t="s">
        <v>35</v>
      </c>
      <c r="D291" s="45"/>
      <c r="E291" s="88">
        <v>95</v>
      </c>
      <c r="F291" s="89"/>
      <c r="G291" s="89"/>
      <c r="H291" s="89"/>
      <c r="I291" s="90"/>
      <c r="J291" s="72" t="s">
        <v>35</v>
      </c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3">
        <v>100</v>
      </c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>
        <v>22.988</v>
      </c>
      <c r="AT291" s="73"/>
      <c r="AU291" s="73"/>
      <c r="AV291" s="73"/>
      <c r="AW291" s="73"/>
      <c r="AX291" s="73"/>
      <c r="AY291" s="73">
        <v>23.192</v>
      </c>
      <c r="AZ291" s="73"/>
      <c r="BA291" s="73"/>
      <c r="BB291" s="73"/>
      <c r="BC291" s="73"/>
      <c r="BD291" s="73"/>
      <c r="BE291" s="73">
        <v>0.32800000000000001</v>
      </c>
      <c r="BF291" s="73"/>
      <c r="BG291" s="73"/>
      <c r="BH291" s="73"/>
      <c r="BI291" s="73"/>
      <c r="BJ291" s="73"/>
      <c r="BK291" s="73"/>
      <c r="BL291" s="73">
        <v>301.52</v>
      </c>
      <c r="BM291" s="73"/>
      <c r="BN291" s="73"/>
      <c r="BO291" s="73"/>
      <c r="BP291" s="73"/>
      <c r="BQ291" s="73"/>
      <c r="BR291" s="73"/>
      <c r="BS291" s="73"/>
      <c r="BT291" s="73"/>
      <c r="BU291" s="74">
        <v>95</v>
      </c>
      <c r="BV291" s="74"/>
      <c r="BW291" s="74"/>
      <c r="BX291" s="74"/>
      <c r="BY291" s="74"/>
    </row>
    <row r="292" spans="1:77" s="3" customFormat="1" ht="12" customHeight="1" x14ac:dyDescent="0.25">
      <c r="A292" s="3" t="s">
        <v>44</v>
      </c>
      <c r="D292" s="45"/>
      <c r="E292" s="88">
        <v>907</v>
      </c>
      <c r="F292" s="89"/>
      <c r="G292" s="89"/>
      <c r="H292" s="89"/>
      <c r="I292" s="90"/>
      <c r="J292" s="72" t="s">
        <v>98</v>
      </c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3">
        <v>200</v>
      </c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>
        <v>3.24</v>
      </c>
      <c r="AT292" s="73"/>
      <c r="AU292" s="73"/>
      <c r="AV292" s="73"/>
      <c r="AW292" s="73"/>
      <c r="AX292" s="73"/>
      <c r="AY292" s="73">
        <v>7.1</v>
      </c>
      <c r="AZ292" s="73"/>
      <c r="BA292" s="73"/>
      <c r="BB292" s="73"/>
      <c r="BC292" s="73"/>
      <c r="BD292" s="73"/>
      <c r="BE292" s="73">
        <v>19</v>
      </c>
      <c r="BF292" s="73"/>
      <c r="BG292" s="73"/>
      <c r="BH292" s="73"/>
      <c r="BI292" s="73"/>
      <c r="BJ292" s="73"/>
      <c r="BK292" s="73"/>
      <c r="BL292" s="73">
        <v>153.80000000000001</v>
      </c>
      <c r="BM292" s="73"/>
      <c r="BN292" s="73"/>
      <c r="BO292" s="73"/>
      <c r="BP292" s="73"/>
      <c r="BQ292" s="73"/>
      <c r="BR292" s="73"/>
      <c r="BS292" s="73"/>
      <c r="BT292" s="73"/>
      <c r="BU292" s="74">
        <v>126</v>
      </c>
      <c r="BV292" s="74"/>
      <c r="BW292" s="74"/>
      <c r="BX292" s="74"/>
      <c r="BY292" s="74"/>
    </row>
    <row r="293" spans="1:77" s="3" customFormat="1" ht="12" customHeight="1" x14ac:dyDescent="0.25">
      <c r="A293" s="3" t="s">
        <v>13</v>
      </c>
      <c r="D293" s="45"/>
      <c r="E293" s="88">
        <v>135</v>
      </c>
      <c r="F293" s="89"/>
      <c r="G293" s="89"/>
      <c r="H293" s="89"/>
      <c r="I293" s="90"/>
      <c r="J293" s="72" t="s">
        <v>13</v>
      </c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3">
        <v>200</v>
      </c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>
        <v>0.78</v>
      </c>
      <c r="AT293" s="73"/>
      <c r="AU293" s="73"/>
      <c r="AV293" s="73"/>
      <c r="AW293" s="73"/>
      <c r="AX293" s="73"/>
      <c r="AY293" s="73">
        <v>0.16</v>
      </c>
      <c r="AZ293" s="73"/>
      <c r="BA293" s="73"/>
      <c r="BB293" s="73"/>
      <c r="BC293" s="73"/>
      <c r="BD293" s="73"/>
      <c r="BE293" s="73">
        <v>32.659999999999997</v>
      </c>
      <c r="BF293" s="73"/>
      <c r="BG293" s="73"/>
      <c r="BH293" s="73"/>
      <c r="BI293" s="73"/>
      <c r="BJ293" s="73"/>
      <c r="BK293" s="73"/>
      <c r="BL293" s="73">
        <v>129.80000000000001</v>
      </c>
      <c r="BM293" s="73"/>
      <c r="BN293" s="73"/>
      <c r="BO293" s="73"/>
      <c r="BP293" s="73"/>
      <c r="BQ293" s="73"/>
      <c r="BR293" s="73"/>
      <c r="BS293" s="73"/>
      <c r="BT293" s="73"/>
      <c r="BU293" s="74">
        <v>135</v>
      </c>
      <c r="BV293" s="74"/>
      <c r="BW293" s="74"/>
      <c r="BX293" s="74"/>
      <c r="BY293" s="74"/>
    </row>
    <row r="294" spans="1:77" s="3" customFormat="1" ht="12" customHeight="1" x14ac:dyDescent="0.25">
      <c r="A294" s="3" t="s">
        <v>14</v>
      </c>
      <c r="D294" s="45"/>
      <c r="E294" s="88">
        <v>214</v>
      </c>
      <c r="F294" s="89"/>
      <c r="G294" s="89"/>
      <c r="H294" s="89"/>
      <c r="I294" s="90"/>
      <c r="J294" s="72" t="s">
        <v>14</v>
      </c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3">
        <v>5</v>
      </c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>
        <v>0</v>
      </c>
      <c r="AT294" s="73"/>
      <c r="AU294" s="73"/>
      <c r="AV294" s="73"/>
      <c r="AW294" s="73"/>
      <c r="AX294" s="73"/>
      <c r="AY294" s="73">
        <v>0</v>
      </c>
      <c r="AZ294" s="73"/>
      <c r="BA294" s="73"/>
      <c r="BB294" s="73"/>
      <c r="BC294" s="73"/>
      <c r="BD294" s="73"/>
      <c r="BE294" s="73">
        <v>0</v>
      </c>
      <c r="BF294" s="73"/>
      <c r="BG294" s="73"/>
      <c r="BH294" s="73"/>
      <c r="BI294" s="73"/>
      <c r="BJ294" s="73"/>
      <c r="BK294" s="73"/>
      <c r="BL294" s="73">
        <v>0</v>
      </c>
      <c r="BM294" s="73"/>
      <c r="BN294" s="73"/>
      <c r="BO294" s="73"/>
      <c r="BP294" s="73"/>
      <c r="BQ294" s="73"/>
      <c r="BR294" s="73"/>
      <c r="BS294" s="73"/>
      <c r="BT294" s="73"/>
      <c r="BU294" s="74">
        <v>214</v>
      </c>
      <c r="BV294" s="74"/>
      <c r="BW294" s="74"/>
      <c r="BX294" s="74"/>
      <c r="BY294" s="74"/>
    </row>
    <row r="295" spans="1:77" s="3" customFormat="1" ht="12" customHeight="1" x14ac:dyDescent="0.25">
      <c r="A295" s="3" t="s">
        <v>11</v>
      </c>
      <c r="D295" s="45"/>
      <c r="E295" s="88">
        <v>204</v>
      </c>
      <c r="F295" s="89"/>
      <c r="G295" s="89"/>
      <c r="H295" s="89"/>
      <c r="I295" s="90"/>
      <c r="J295" s="72" t="s">
        <v>11</v>
      </c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3">
        <v>25</v>
      </c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>
        <v>1.65</v>
      </c>
      <c r="AT295" s="73"/>
      <c r="AU295" s="73"/>
      <c r="AV295" s="73"/>
      <c r="AW295" s="73"/>
      <c r="AX295" s="73"/>
      <c r="AY295" s="73">
        <v>0.22500000000000001</v>
      </c>
      <c r="AZ295" s="73"/>
      <c r="BA295" s="73"/>
      <c r="BB295" s="73"/>
      <c r="BC295" s="73"/>
      <c r="BD295" s="73"/>
      <c r="BE295" s="73">
        <v>9.5</v>
      </c>
      <c r="BF295" s="73"/>
      <c r="BG295" s="73"/>
      <c r="BH295" s="73"/>
      <c r="BI295" s="73"/>
      <c r="BJ295" s="73"/>
      <c r="BK295" s="73"/>
      <c r="BL295" s="73">
        <v>49.75</v>
      </c>
      <c r="BM295" s="73"/>
      <c r="BN295" s="73"/>
      <c r="BO295" s="73"/>
      <c r="BP295" s="73"/>
      <c r="BQ295" s="73"/>
      <c r="BR295" s="73"/>
      <c r="BS295" s="73"/>
      <c r="BT295" s="73"/>
      <c r="BU295" s="74">
        <v>204</v>
      </c>
      <c r="BV295" s="74"/>
      <c r="BW295" s="74"/>
      <c r="BX295" s="74"/>
      <c r="BY295" s="74"/>
    </row>
    <row r="296" spans="1:77" s="3" customFormat="1" ht="12" customHeight="1" x14ac:dyDescent="0.25">
      <c r="A296" s="3" t="s">
        <v>16</v>
      </c>
      <c r="D296" s="45"/>
      <c r="E296" s="88">
        <v>206</v>
      </c>
      <c r="F296" s="89"/>
      <c r="G296" s="89"/>
      <c r="H296" s="89"/>
      <c r="I296" s="90"/>
      <c r="J296" s="72" t="s">
        <v>16</v>
      </c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3">
        <v>50</v>
      </c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>
        <v>3.3</v>
      </c>
      <c r="AT296" s="73"/>
      <c r="AU296" s="73"/>
      <c r="AV296" s="73"/>
      <c r="AW296" s="73"/>
      <c r="AX296" s="73"/>
      <c r="AY296" s="73">
        <v>0.6</v>
      </c>
      <c r="AZ296" s="73"/>
      <c r="BA296" s="73"/>
      <c r="BB296" s="73"/>
      <c r="BC296" s="73"/>
      <c r="BD296" s="73"/>
      <c r="BE296" s="73">
        <v>16.7</v>
      </c>
      <c r="BF296" s="73"/>
      <c r="BG296" s="73"/>
      <c r="BH296" s="73"/>
      <c r="BI296" s="73"/>
      <c r="BJ296" s="73"/>
      <c r="BK296" s="73"/>
      <c r="BL296" s="73">
        <v>87</v>
      </c>
      <c r="BM296" s="73"/>
      <c r="BN296" s="73"/>
      <c r="BO296" s="73"/>
      <c r="BP296" s="73"/>
      <c r="BQ296" s="73"/>
      <c r="BR296" s="73"/>
      <c r="BS296" s="73"/>
      <c r="BT296" s="73"/>
      <c r="BU296" s="74">
        <v>206</v>
      </c>
      <c r="BV296" s="74"/>
      <c r="BW296" s="74"/>
      <c r="BX296" s="74"/>
      <c r="BY296" s="74"/>
    </row>
    <row r="297" spans="1:77" s="3" customFormat="1" ht="12" customHeight="1" x14ac:dyDescent="0.25">
      <c r="A297" s="6"/>
      <c r="B297" s="6"/>
      <c r="C297" s="6"/>
      <c r="D297" s="47" t="s">
        <v>113</v>
      </c>
      <c r="E297" s="77"/>
      <c r="F297" s="78"/>
      <c r="G297" s="78"/>
      <c r="H297" s="78"/>
      <c r="I297" s="79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1">
        <f>SUM(AE289:AK296)</f>
        <v>930</v>
      </c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97">
        <f>SUM(AS289:AX296)</f>
        <v>42.732999999999997</v>
      </c>
      <c r="AT297" s="97"/>
      <c r="AU297" s="97"/>
      <c r="AV297" s="97"/>
      <c r="AW297" s="97"/>
      <c r="AX297" s="97"/>
      <c r="AY297" s="97">
        <f>SUM(AY289:BD296)</f>
        <v>42.75</v>
      </c>
      <c r="AZ297" s="97"/>
      <c r="BA297" s="97"/>
      <c r="BB297" s="97"/>
      <c r="BC297" s="97"/>
      <c r="BD297" s="97"/>
      <c r="BE297" s="98">
        <f>SUM(BE289:BK296)</f>
        <v>110.554</v>
      </c>
      <c r="BF297" s="99"/>
      <c r="BG297" s="99"/>
      <c r="BH297" s="99"/>
      <c r="BI297" s="99"/>
      <c r="BJ297" s="99"/>
      <c r="BK297" s="100"/>
      <c r="BL297" s="97">
        <f>SUM(BL289:BT296)</f>
        <v>998.37999999999988</v>
      </c>
      <c r="BM297" s="97"/>
      <c r="BN297" s="97"/>
      <c r="BO297" s="97"/>
      <c r="BP297" s="97"/>
      <c r="BQ297" s="97"/>
      <c r="BR297" s="97"/>
      <c r="BS297" s="97"/>
      <c r="BT297" s="97"/>
      <c r="BU297" s="74"/>
      <c r="BV297" s="74"/>
      <c r="BW297" s="74"/>
      <c r="BX297" s="74"/>
      <c r="BY297" s="74"/>
    </row>
    <row r="298" spans="1:77" s="3" customFormat="1" ht="12" customHeight="1" x14ac:dyDescent="0.25">
      <c r="A298" s="3" t="s">
        <v>20</v>
      </c>
      <c r="D298" s="45" t="s">
        <v>114</v>
      </c>
      <c r="E298" s="88">
        <v>148</v>
      </c>
      <c r="F298" s="89"/>
      <c r="G298" s="89"/>
      <c r="H298" s="89"/>
      <c r="I298" s="90"/>
      <c r="J298" s="72" t="s">
        <v>20</v>
      </c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3">
        <v>250</v>
      </c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>
        <v>7.25</v>
      </c>
      <c r="AT298" s="73"/>
      <c r="AU298" s="73"/>
      <c r="AV298" s="73"/>
      <c r="AW298" s="73"/>
      <c r="AX298" s="73"/>
      <c r="AY298" s="73">
        <v>8</v>
      </c>
      <c r="AZ298" s="73"/>
      <c r="BA298" s="73"/>
      <c r="BB298" s="73"/>
      <c r="BC298" s="73"/>
      <c r="BD298" s="73"/>
      <c r="BE298" s="73">
        <v>11.75</v>
      </c>
      <c r="BF298" s="73"/>
      <c r="BG298" s="73"/>
      <c r="BH298" s="73"/>
      <c r="BI298" s="73"/>
      <c r="BJ298" s="73"/>
      <c r="BK298" s="73"/>
      <c r="BL298" s="73">
        <v>150</v>
      </c>
      <c r="BM298" s="73"/>
      <c r="BN298" s="73"/>
      <c r="BO298" s="73"/>
      <c r="BP298" s="73"/>
      <c r="BQ298" s="73"/>
      <c r="BR298" s="73"/>
      <c r="BS298" s="73"/>
      <c r="BT298" s="73"/>
      <c r="BU298" s="74" t="s">
        <v>151</v>
      </c>
      <c r="BV298" s="74"/>
      <c r="BW298" s="74"/>
      <c r="BX298" s="74"/>
      <c r="BY298" s="74"/>
    </row>
    <row r="299" spans="1:77" s="3" customFormat="1" ht="12" customHeight="1" x14ac:dyDescent="0.25">
      <c r="A299" s="3" t="s">
        <v>97</v>
      </c>
      <c r="D299" s="45"/>
      <c r="E299" s="88">
        <v>189</v>
      </c>
      <c r="F299" s="89"/>
      <c r="G299" s="89"/>
      <c r="H299" s="89"/>
      <c r="I299" s="90"/>
      <c r="J299" s="72" t="s">
        <v>85</v>
      </c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3">
        <v>100</v>
      </c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>
        <v>6.4</v>
      </c>
      <c r="AT299" s="73"/>
      <c r="AU299" s="73"/>
      <c r="AV299" s="73"/>
      <c r="AW299" s="73"/>
      <c r="AX299" s="73"/>
      <c r="AY299" s="73">
        <v>8.1999999999999993</v>
      </c>
      <c r="AZ299" s="73"/>
      <c r="BA299" s="73"/>
      <c r="BB299" s="73"/>
      <c r="BC299" s="73"/>
      <c r="BD299" s="73"/>
      <c r="BE299" s="73">
        <v>50.7</v>
      </c>
      <c r="BF299" s="73"/>
      <c r="BG299" s="73"/>
      <c r="BH299" s="73"/>
      <c r="BI299" s="73"/>
      <c r="BJ299" s="73"/>
      <c r="BK299" s="73"/>
      <c r="BL299" s="73">
        <v>304.57</v>
      </c>
      <c r="BM299" s="73"/>
      <c r="BN299" s="73"/>
      <c r="BO299" s="73"/>
      <c r="BP299" s="73"/>
      <c r="BQ299" s="73"/>
      <c r="BR299" s="73"/>
      <c r="BS299" s="73"/>
      <c r="BT299" s="73"/>
      <c r="BU299" s="74" t="s">
        <v>136</v>
      </c>
      <c r="BV299" s="74"/>
      <c r="BW299" s="74"/>
      <c r="BX299" s="74"/>
      <c r="BY299" s="74"/>
    </row>
    <row r="300" spans="1:77" s="3" customFormat="1" ht="12" customHeight="1" x14ac:dyDescent="0.25">
      <c r="A300" s="6"/>
      <c r="B300" s="6"/>
      <c r="C300" s="6"/>
      <c r="D300" s="47" t="s">
        <v>115</v>
      </c>
      <c r="E300" s="77"/>
      <c r="F300" s="78"/>
      <c r="G300" s="78"/>
      <c r="H300" s="78"/>
      <c r="I300" s="79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1">
        <f>SUM(AE298:AK299)</f>
        <v>350</v>
      </c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>
        <f>SUM(AS298:AX299)</f>
        <v>13.65</v>
      </c>
      <c r="AT300" s="81"/>
      <c r="AU300" s="81"/>
      <c r="AV300" s="81"/>
      <c r="AW300" s="81"/>
      <c r="AX300" s="81"/>
      <c r="AY300" s="81">
        <f>SUM(AY298:BD299)</f>
        <v>16.2</v>
      </c>
      <c r="AZ300" s="81"/>
      <c r="BA300" s="81"/>
      <c r="BB300" s="81"/>
      <c r="BC300" s="81"/>
      <c r="BD300" s="81"/>
      <c r="BE300" s="81">
        <f>SUM(BE298:BK299)</f>
        <v>62.45</v>
      </c>
      <c r="BF300" s="81"/>
      <c r="BG300" s="81"/>
      <c r="BH300" s="81"/>
      <c r="BI300" s="81"/>
      <c r="BJ300" s="81"/>
      <c r="BK300" s="81"/>
      <c r="BL300" s="81">
        <f>SUM(BL298:BT299)</f>
        <v>454.57</v>
      </c>
      <c r="BM300" s="81"/>
      <c r="BN300" s="81"/>
      <c r="BO300" s="81"/>
      <c r="BP300" s="81"/>
      <c r="BQ300" s="81"/>
      <c r="BR300" s="81"/>
      <c r="BS300" s="81"/>
      <c r="BT300" s="81"/>
      <c r="BU300" s="74"/>
      <c r="BV300" s="74"/>
      <c r="BW300" s="74"/>
      <c r="BX300" s="74"/>
      <c r="BY300" s="74"/>
    </row>
    <row r="301" spans="1:77" s="3" customFormat="1" ht="12" customHeight="1" x14ac:dyDescent="0.25">
      <c r="A301" s="3" t="s">
        <v>99</v>
      </c>
      <c r="D301" s="45" t="s">
        <v>116</v>
      </c>
      <c r="E301" s="88" t="s">
        <v>100</v>
      </c>
      <c r="F301" s="89"/>
      <c r="G301" s="89"/>
      <c r="H301" s="89"/>
      <c r="I301" s="90"/>
      <c r="J301" s="95" t="s">
        <v>26</v>
      </c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161">
        <v>0.05</v>
      </c>
      <c r="AF301" s="161"/>
      <c r="AG301" s="161"/>
      <c r="AH301" s="161"/>
      <c r="AI301" s="161"/>
      <c r="AJ301" s="161"/>
      <c r="AK301" s="161"/>
      <c r="AL301" s="154"/>
      <c r="AM301" s="154"/>
      <c r="AN301" s="154"/>
      <c r="AO301" s="154"/>
      <c r="AP301" s="154"/>
      <c r="AQ301" s="154"/>
      <c r="AR301" s="154"/>
      <c r="AS301" s="155">
        <v>1.75</v>
      </c>
      <c r="AT301" s="155"/>
      <c r="AU301" s="155"/>
      <c r="AV301" s="155"/>
      <c r="AW301" s="155"/>
      <c r="AX301" s="155"/>
      <c r="AY301" s="155">
        <v>1.25</v>
      </c>
      <c r="AZ301" s="155"/>
      <c r="BA301" s="155"/>
      <c r="BB301" s="155"/>
      <c r="BC301" s="155"/>
      <c r="BD301" s="155"/>
      <c r="BE301" s="155">
        <v>2.72</v>
      </c>
      <c r="BF301" s="155"/>
      <c r="BG301" s="155"/>
      <c r="BH301" s="155"/>
      <c r="BI301" s="155"/>
      <c r="BJ301" s="155"/>
      <c r="BK301" s="155"/>
      <c r="BL301" s="155">
        <v>40.64</v>
      </c>
      <c r="BM301" s="155"/>
      <c r="BN301" s="155"/>
      <c r="BO301" s="155"/>
      <c r="BP301" s="155"/>
      <c r="BQ301" s="155"/>
      <c r="BR301" s="155"/>
      <c r="BS301" s="155"/>
      <c r="BT301" s="155"/>
      <c r="BU301" s="74">
        <v>904</v>
      </c>
      <c r="BV301" s="74"/>
      <c r="BW301" s="74"/>
      <c r="BX301" s="74"/>
      <c r="BY301" s="74"/>
    </row>
    <row r="302" spans="1:77" s="3" customFormat="1" ht="12" customHeight="1" x14ac:dyDescent="0.25">
      <c r="A302" s="3" t="s">
        <v>66</v>
      </c>
      <c r="D302" s="45"/>
      <c r="E302" s="88">
        <v>72</v>
      </c>
      <c r="F302" s="89"/>
      <c r="G302" s="89"/>
      <c r="H302" s="89"/>
      <c r="I302" s="90"/>
      <c r="J302" s="95" t="s">
        <v>197</v>
      </c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161">
        <v>0.1</v>
      </c>
      <c r="AF302" s="161"/>
      <c r="AG302" s="161"/>
      <c r="AH302" s="161"/>
      <c r="AI302" s="161"/>
      <c r="AJ302" s="161"/>
      <c r="AK302" s="161"/>
      <c r="AL302" s="154"/>
      <c r="AM302" s="154"/>
      <c r="AN302" s="154"/>
      <c r="AO302" s="154"/>
      <c r="AP302" s="154"/>
      <c r="AQ302" s="154"/>
      <c r="AR302" s="154"/>
      <c r="AS302" s="155">
        <v>17.295999999999999</v>
      </c>
      <c r="AT302" s="155"/>
      <c r="AU302" s="155"/>
      <c r="AV302" s="155"/>
      <c r="AW302" s="155"/>
      <c r="AX302" s="155"/>
      <c r="AY302" s="155">
        <v>17.22</v>
      </c>
      <c r="AZ302" s="155"/>
      <c r="BA302" s="155"/>
      <c r="BB302" s="155"/>
      <c r="BC302" s="155"/>
      <c r="BD302" s="155"/>
      <c r="BE302" s="155">
        <v>15.045999999999999</v>
      </c>
      <c r="BF302" s="155"/>
      <c r="BG302" s="155"/>
      <c r="BH302" s="155"/>
      <c r="BI302" s="155"/>
      <c r="BJ302" s="155"/>
      <c r="BK302" s="155"/>
      <c r="BL302" s="155">
        <v>285.04000000000002</v>
      </c>
      <c r="BM302" s="155"/>
      <c r="BN302" s="155"/>
      <c r="BO302" s="155"/>
      <c r="BP302" s="155"/>
      <c r="BQ302" s="155"/>
      <c r="BR302" s="155"/>
      <c r="BS302" s="155"/>
      <c r="BT302" s="155"/>
      <c r="BU302" s="74" t="s">
        <v>179</v>
      </c>
      <c r="BV302" s="74"/>
      <c r="BW302" s="74"/>
      <c r="BX302" s="74"/>
      <c r="BY302" s="74"/>
    </row>
    <row r="303" spans="1:77" s="3" customFormat="1" ht="12" customHeight="1" x14ac:dyDescent="0.25">
      <c r="A303" s="3" t="s">
        <v>98</v>
      </c>
      <c r="D303" s="45"/>
      <c r="E303" s="88">
        <v>126</v>
      </c>
      <c r="F303" s="89"/>
      <c r="G303" s="89"/>
      <c r="H303" s="89"/>
      <c r="I303" s="90"/>
      <c r="J303" s="72" t="s">
        <v>157</v>
      </c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3">
        <v>200</v>
      </c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>
        <v>4.5199999999999996</v>
      </c>
      <c r="AT303" s="73"/>
      <c r="AU303" s="73"/>
      <c r="AV303" s="73"/>
      <c r="AW303" s="73"/>
      <c r="AX303" s="73"/>
      <c r="AY303" s="73">
        <v>5.9</v>
      </c>
      <c r="AZ303" s="73"/>
      <c r="BA303" s="73"/>
      <c r="BB303" s="73"/>
      <c r="BC303" s="73"/>
      <c r="BD303" s="73"/>
      <c r="BE303" s="73">
        <v>36.799999999999997</v>
      </c>
      <c r="BF303" s="73"/>
      <c r="BG303" s="73"/>
      <c r="BH303" s="73"/>
      <c r="BI303" s="73"/>
      <c r="BJ303" s="73"/>
      <c r="BK303" s="73"/>
      <c r="BL303" s="73">
        <v>218.97</v>
      </c>
      <c r="BM303" s="73"/>
      <c r="BN303" s="73"/>
      <c r="BO303" s="73"/>
      <c r="BP303" s="73"/>
      <c r="BQ303" s="73"/>
      <c r="BR303" s="73"/>
      <c r="BS303" s="73"/>
      <c r="BT303" s="73"/>
      <c r="BU303" s="74">
        <v>353</v>
      </c>
      <c r="BV303" s="74"/>
      <c r="BW303" s="74"/>
      <c r="BX303" s="74"/>
      <c r="BY303" s="74"/>
    </row>
    <row r="304" spans="1:77" s="3" customFormat="1" ht="12" customHeight="1" x14ac:dyDescent="0.25">
      <c r="A304" s="3" t="s">
        <v>11</v>
      </c>
      <c r="D304" s="45"/>
      <c r="E304" s="88">
        <v>194</v>
      </c>
      <c r="F304" s="89"/>
      <c r="G304" s="89"/>
      <c r="H304" s="89"/>
      <c r="I304" s="90"/>
      <c r="J304" s="72" t="s">
        <v>11</v>
      </c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3">
        <v>50</v>
      </c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>
        <v>3.3</v>
      </c>
      <c r="AT304" s="73"/>
      <c r="AU304" s="73"/>
      <c r="AV304" s="73"/>
      <c r="AW304" s="73"/>
      <c r="AX304" s="73"/>
      <c r="AY304" s="73">
        <v>0.45</v>
      </c>
      <c r="AZ304" s="73"/>
      <c r="BA304" s="73"/>
      <c r="BB304" s="73"/>
      <c r="BC304" s="73"/>
      <c r="BD304" s="73"/>
      <c r="BE304" s="73">
        <v>19</v>
      </c>
      <c r="BF304" s="73"/>
      <c r="BG304" s="73"/>
      <c r="BH304" s="73"/>
      <c r="BI304" s="73"/>
      <c r="BJ304" s="73"/>
      <c r="BK304" s="73"/>
      <c r="BL304" s="73">
        <v>99.5</v>
      </c>
      <c r="BM304" s="73"/>
      <c r="BN304" s="73"/>
      <c r="BO304" s="73"/>
      <c r="BP304" s="73"/>
      <c r="BQ304" s="73"/>
      <c r="BR304" s="73"/>
      <c r="BS304" s="73"/>
      <c r="BT304" s="73"/>
      <c r="BU304" s="74">
        <v>194</v>
      </c>
      <c r="BV304" s="74"/>
      <c r="BW304" s="74"/>
      <c r="BX304" s="74"/>
      <c r="BY304" s="74"/>
    </row>
    <row r="305" spans="1:77" s="3" customFormat="1" ht="12" customHeight="1" x14ac:dyDescent="0.25">
      <c r="A305" s="3" t="s">
        <v>16</v>
      </c>
      <c r="D305" s="45"/>
      <c r="E305" s="88">
        <v>206</v>
      </c>
      <c r="F305" s="89"/>
      <c r="G305" s="89"/>
      <c r="H305" s="89"/>
      <c r="I305" s="90"/>
      <c r="J305" s="72" t="s">
        <v>16</v>
      </c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3">
        <v>50</v>
      </c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>
        <v>4.95</v>
      </c>
      <c r="AT305" s="73"/>
      <c r="AU305" s="73"/>
      <c r="AV305" s="73"/>
      <c r="AW305" s="73"/>
      <c r="AX305" s="73"/>
      <c r="AY305" s="73">
        <v>0.9</v>
      </c>
      <c r="AZ305" s="73"/>
      <c r="BA305" s="73"/>
      <c r="BB305" s="73"/>
      <c r="BC305" s="73"/>
      <c r="BD305" s="73"/>
      <c r="BE305" s="73">
        <v>25.05</v>
      </c>
      <c r="BF305" s="73"/>
      <c r="BG305" s="73"/>
      <c r="BH305" s="73"/>
      <c r="BI305" s="73"/>
      <c r="BJ305" s="73"/>
      <c r="BK305" s="73"/>
      <c r="BL305" s="73">
        <v>130.5</v>
      </c>
      <c r="BM305" s="73"/>
      <c r="BN305" s="73"/>
      <c r="BO305" s="73"/>
      <c r="BP305" s="73"/>
      <c r="BQ305" s="73"/>
      <c r="BR305" s="73"/>
      <c r="BS305" s="73"/>
      <c r="BT305" s="73"/>
      <c r="BU305" s="74">
        <v>219</v>
      </c>
      <c r="BV305" s="74"/>
      <c r="BW305" s="74"/>
      <c r="BX305" s="74"/>
      <c r="BY305" s="74"/>
    </row>
    <row r="306" spans="1:77" s="3" customFormat="1" ht="12" customHeight="1" x14ac:dyDescent="0.25">
      <c r="A306" s="3" t="s">
        <v>34</v>
      </c>
      <c r="D306" s="45"/>
      <c r="E306" s="88">
        <v>165</v>
      </c>
      <c r="F306" s="89"/>
      <c r="G306" s="89"/>
      <c r="H306" s="89"/>
      <c r="I306" s="90"/>
      <c r="J306" s="72" t="s">
        <v>34</v>
      </c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3">
        <v>200</v>
      </c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>
        <v>0.82</v>
      </c>
      <c r="AT306" s="73"/>
      <c r="AU306" s="73"/>
      <c r="AV306" s="73"/>
      <c r="AW306" s="73"/>
      <c r="AX306" s="73"/>
      <c r="AY306" s="73">
        <v>0.16</v>
      </c>
      <c r="AZ306" s="73"/>
      <c r="BA306" s="73"/>
      <c r="BB306" s="73"/>
      <c r="BC306" s="73"/>
      <c r="BD306" s="73"/>
      <c r="BE306" s="73">
        <v>26.2</v>
      </c>
      <c r="BF306" s="73"/>
      <c r="BG306" s="73"/>
      <c r="BH306" s="73"/>
      <c r="BI306" s="73"/>
      <c r="BJ306" s="73"/>
      <c r="BK306" s="73"/>
      <c r="BL306" s="73">
        <v>110</v>
      </c>
      <c r="BM306" s="73"/>
      <c r="BN306" s="73"/>
      <c r="BO306" s="73"/>
      <c r="BP306" s="73"/>
      <c r="BQ306" s="73"/>
      <c r="BR306" s="73"/>
      <c r="BS306" s="73"/>
      <c r="BT306" s="73"/>
      <c r="BU306" s="74">
        <v>165</v>
      </c>
      <c r="BV306" s="74"/>
      <c r="BW306" s="74"/>
      <c r="BX306" s="74"/>
      <c r="BY306" s="74"/>
    </row>
    <row r="307" spans="1:77" s="3" customFormat="1" ht="12" customHeight="1" x14ac:dyDescent="0.25">
      <c r="A307" s="6"/>
      <c r="B307" s="6"/>
      <c r="C307" s="6"/>
      <c r="D307" s="47" t="s">
        <v>117</v>
      </c>
      <c r="E307" s="77"/>
      <c r="F307" s="78"/>
      <c r="G307" s="78"/>
      <c r="H307" s="78"/>
      <c r="I307" s="79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1">
        <f>SUM(AE301:AK306)</f>
        <v>500.15</v>
      </c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>
        <f>SUM(AS301:AX306)</f>
        <v>32.635999999999996</v>
      </c>
      <c r="AT307" s="81"/>
      <c r="AU307" s="81"/>
      <c r="AV307" s="81"/>
      <c r="AW307" s="81"/>
      <c r="AX307" s="81"/>
      <c r="AY307" s="81">
        <f>SUM(AY301:BD306)</f>
        <v>25.879999999999995</v>
      </c>
      <c r="AZ307" s="81"/>
      <c r="BA307" s="81"/>
      <c r="BB307" s="81"/>
      <c r="BC307" s="81"/>
      <c r="BD307" s="81"/>
      <c r="BE307" s="81">
        <f>SUM(BE301:BK306)</f>
        <v>124.816</v>
      </c>
      <c r="BF307" s="81"/>
      <c r="BG307" s="81"/>
      <c r="BH307" s="81"/>
      <c r="BI307" s="81"/>
      <c r="BJ307" s="81"/>
      <c r="BK307" s="81"/>
      <c r="BL307" s="81">
        <f>SUM(BL301:BT306)</f>
        <v>884.65</v>
      </c>
      <c r="BM307" s="81"/>
      <c r="BN307" s="81"/>
      <c r="BO307" s="81"/>
      <c r="BP307" s="81"/>
      <c r="BQ307" s="81"/>
      <c r="BR307" s="81"/>
      <c r="BS307" s="81"/>
      <c r="BT307" s="81"/>
      <c r="BU307" s="74"/>
      <c r="BV307" s="74"/>
      <c r="BW307" s="74"/>
      <c r="BX307" s="74"/>
      <c r="BY307" s="74"/>
    </row>
    <row r="308" spans="1:77" s="3" customFormat="1" ht="12" customHeight="1" x14ac:dyDescent="0.25">
      <c r="A308" s="3" t="s">
        <v>21</v>
      </c>
      <c r="D308" s="45"/>
      <c r="E308" s="88" t="s">
        <v>59</v>
      </c>
      <c r="F308" s="89"/>
      <c r="G308" s="89"/>
      <c r="H308" s="89"/>
      <c r="I308" s="90"/>
      <c r="J308" s="72" t="s">
        <v>143</v>
      </c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3">
        <v>200</v>
      </c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>
        <v>5.8</v>
      </c>
      <c r="AT308" s="73"/>
      <c r="AU308" s="73"/>
      <c r="AV308" s="73"/>
      <c r="AW308" s="73"/>
      <c r="AX308" s="73"/>
      <c r="AY308" s="73">
        <v>5</v>
      </c>
      <c r="AZ308" s="73"/>
      <c r="BA308" s="73"/>
      <c r="BB308" s="73"/>
      <c r="BC308" s="73"/>
      <c r="BD308" s="73"/>
      <c r="BE308" s="73">
        <v>8.4</v>
      </c>
      <c r="BF308" s="73"/>
      <c r="BG308" s="73"/>
      <c r="BH308" s="73"/>
      <c r="BI308" s="73"/>
      <c r="BJ308" s="73"/>
      <c r="BK308" s="73"/>
      <c r="BL308" s="73">
        <v>108</v>
      </c>
      <c r="BM308" s="73"/>
      <c r="BN308" s="73"/>
      <c r="BO308" s="73"/>
      <c r="BP308" s="73"/>
      <c r="BQ308" s="73"/>
      <c r="BR308" s="73"/>
      <c r="BS308" s="73"/>
      <c r="BT308" s="73"/>
      <c r="BU308" s="74" t="s">
        <v>145</v>
      </c>
      <c r="BV308" s="74"/>
      <c r="BW308" s="74"/>
      <c r="BX308" s="74"/>
      <c r="BY308" s="74"/>
    </row>
    <row r="309" spans="1:77" s="3" customFormat="1" ht="12" customHeight="1" x14ac:dyDescent="0.25">
      <c r="A309" s="3" t="s">
        <v>81</v>
      </c>
      <c r="D309" s="45"/>
      <c r="E309" s="88">
        <v>208</v>
      </c>
      <c r="F309" s="89"/>
      <c r="G309" s="89"/>
      <c r="H309" s="89"/>
      <c r="I309" s="90"/>
      <c r="J309" s="72" t="s">
        <v>144</v>
      </c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3">
        <v>40</v>
      </c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>
        <v>2.56</v>
      </c>
      <c r="AT309" s="73"/>
      <c r="AU309" s="73"/>
      <c r="AV309" s="73"/>
      <c r="AW309" s="73"/>
      <c r="AX309" s="73"/>
      <c r="AY309" s="73">
        <v>6.72</v>
      </c>
      <c r="AZ309" s="73"/>
      <c r="BA309" s="73"/>
      <c r="BB309" s="73"/>
      <c r="BC309" s="73"/>
      <c r="BD309" s="73"/>
      <c r="BE309" s="73">
        <v>27.4</v>
      </c>
      <c r="BF309" s="73"/>
      <c r="BG309" s="73"/>
      <c r="BH309" s="73"/>
      <c r="BI309" s="73"/>
      <c r="BJ309" s="73"/>
      <c r="BK309" s="73"/>
      <c r="BL309" s="73">
        <v>180.4</v>
      </c>
      <c r="BM309" s="73"/>
      <c r="BN309" s="73"/>
      <c r="BO309" s="73"/>
      <c r="BP309" s="73"/>
      <c r="BQ309" s="73"/>
      <c r="BR309" s="73"/>
      <c r="BS309" s="73"/>
      <c r="BT309" s="73"/>
      <c r="BU309" s="74">
        <v>164</v>
      </c>
      <c r="BV309" s="74"/>
      <c r="BW309" s="74"/>
      <c r="BX309" s="74"/>
      <c r="BY309" s="74"/>
    </row>
    <row r="310" spans="1:77" ht="12" customHeight="1" x14ac:dyDescent="0.25">
      <c r="D310" s="47" t="s">
        <v>119</v>
      </c>
      <c r="E310" s="77"/>
      <c r="F310" s="78"/>
      <c r="G310" s="78"/>
      <c r="H310" s="78"/>
      <c r="I310" s="79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97">
        <f>SUM(AE308:AK309)</f>
        <v>240</v>
      </c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>
        <f>SUM(AS308:AX309)</f>
        <v>8.36</v>
      </c>
      <c r="AT310" s="97"/>
      <c r="AU310" s="97"/>
      <c r="AV310" s="97"/>
      <c r="AW310" s="97"/>
      <c r="AX310" s="97"/>
      <c r="AY310" s="97">
        <f>SUM(AY308:BD309)</f>
        <v>11.719999999999999</v>
      </c>
      <c r="AZ310" s="97"/>
      <c r="BA310" s="97"/>
      <c r="BB310" s="97"/>
      <c r="BC310" s="97"/>
      <c r="BD310" s="97"/>
      <c r="BE310" s="98">
        <f>SUM(BE308:BK309)</f>
        <v>35.799999999999997</v>
      </c>
      <c r="BF310" s="99"/>
      <c r="BG310" s="99"/>
      <c r="BH310" s="99"/>
      <c r="BI310" s="99"/>
      <c r="BJ310" s="99"/>
      <c r="BK310" s="100"/>
      <c r="BL310" s="97">
        <f>SUM(BL308:BT309)</f>
        <v>288.39999999999998</v>
      </c>
      <c r="BM310" s="97"/>
      <c r="BN310" s="97"/>
      <c r="BO310" s="97"/>
      <c r="BP310" s="97"/>
      <c r="BQ310" s="97"/>
      <c r="BR310" s="97"/>
      <c r="BS310" s="97"/>
      <c r="BT310" s="97"/>
      <c r="BU310" s="74"/>
      <c r="BV310" s="74"/>
      <c r="BW310" s="74"/>
      <c r="BX310" s="74"/>
      <c r="BY310" s="74"/>
    </row>
    <row r="311" spans="1:77" s="7" customFormat="1" ht="12" customHeight="1" x14ac:dyDescent="0.25">
      <c r="D311" s="55" t="s">
        <v>120</v>
      </c>
      <c r="E311" s="82"/>
      <c r="F311" s="83"/>
      <c r="G311" s="83"/>
      <c r="H311" s="83"/>
      <c r="I311" s="84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6">
        <f>AE284+AE288+AE297+AE300+AE307+AE310</f>
        <v>2870.15</v>
      </c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>
        <f>AS284+AS288+AS297+AS300+AS307+AS310</f>
        <v>162.16579999999999</v>
      </c>
      <c r="AT311" s="86"/>
      <c r="AU311" s="86"/>
      <c r="AV311" s="86"/>
      <c r="AW311" s="86"/>
      <c r="AX311" s="86"/>
      <c r="AY311" s="86">
        <f>AY284+AY288+AY297+AY300+AY307+AY310</f>
        <v>178.54579999999999</v>
      </c>
      <c r="AZ311" s="86"/>
      <c r="BA311" s="86"/>
      <c r="BB311" s="86"/>
      <c r="BC311" s="86"/>
      <c r="BD311" s="86"/>
      <c r="BE311" s="86">
        <f>BE284+BE288+BE297+BE300+BE307+BE310</f>
        <v>607.2529199999999</v>
      </c>
      <c r="BF311" s="86"/>
      <c r="BG311" s="86"/>
      <c r="BH311" s="86"/>
      <c r="BI311" s="86"/>
      <c r="BJ311" s="86"/>
      <c r="BK311" s="86"/>
      <c r="BL311" s="86">
        <f>BL284+BL288+BL297+BL300+BL307+BL310</f>
        <v>3439.6800000000003</v>
      </c>
      <c r="BM311" s="86"/>
      <c r="BN311" s="86"/>
      <c r="BO311" s="86"/>
      <c r="BP311" s="86"/>
      <c r="BQ311" s="86"/>
      <c r="BR311" s="86"/>
      <c r="BS311" s="86"/>
      <c r="BT311" s="86"/>
      <c r="BU311" s="87"/>
      <c r="BV311" s="87"/>
      <c r="BW311" s="87"/>
      <c r="BX311" s="87"/>
      <c r="BY311" s="87"/>
    </row>
    <row r="312" spans="1:77" ht="12" customHeight="1" x14ac:dyDescent="0.25">
      <c r="D312" s="56"/>
      <c r="E312" s="26"/>
      <c r="F312" s="26"/>
      <c r="G312" s="26"/>
      <c r="H312" s="26"/>
      <c r="I312" s="26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12"/>
      <c r="BV312" s="12"/>
      <c r="BW312" s="12"/>
      <c r="BX312" s="12"/>
      <c r="BY312" s="13"/>
    </row>
    <row r="313" spans="1:77" s="2" customFormat="1" ht="12" customHeight="1" x14ac:dyDescent="0.2">
      <c r="D313" s="38" t="s">
        <v>76</v>
      </c>
      <c r="E313" s="91" t="s">
        <v>0</v>
      </c>
      <c r="F313" s="92"/>
      <c r="G313" s="92"/>
      <c r="H313" s="92"/>
      <c r="I313" s="93"/>
      <c r="J313" s="91" t="s">
        <v>1</v>
      </c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3"/>
      <c r="AE313" s="125" t="s">
        <v>2</v>
      </c>
      <c r="AF313" s="126"/>
      <c r="AG313" s="126"/>
      <c r="AH313" s="126"/>
      <c r="AI313" s="126"/>
      <c r="AJ313" s="126"/>
      <c r="AK313" s="127"/>
      <c r="AL313" s="39" t="s">
        <v>3</v>
      </c>
      <c r="AM313" s="40"/>
      <c r="AN313" s="40"/>
      <c r="AO313" s="40"/>
      <c r="AP313" s="40"/>
      <c r="AQ313" s="40"/>
      <c r="AR313" s="41"/>
      <c r="AS313" s="101" t="s">
        <v>4</v>
      </c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3"/>
      <c r="BU313" s="91" t="s">
        <v>0</v>
      </c>
      <c r="BV313" s="92"/>
      <c r="BW313" s="92"/>
      <c r="BX313" s="92"/>
      <c r="BY313" s="93"/>
    </row>
    <row r="314" spans="1:77" s="2" customFormat="1" ht="12" customHeight="1" x14ac:dyDescent="0.2">
      <c r="D314" s="18" t="s">
        <v>127</v>
      </c>
      <c r="E314" s="19"/>
      <c r="F314" s="20"/>
      <c r="G314" s="20"/>
      <c r="H314" s="20"/>
      <c r="I314" s="21"/>
      <c r="J314" s="19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1"/>
      <c r="AE314" s="22"/>
      <c r="AF314" s="23"/>
      <c r="AG314" s="23"/>
      <c r="AH314" s="23"/>
      <c r="AI314" s="23"/>
      <c r="AJ314" s="23"/>
      <c r="AK314" s="24"/>
      <c r="AL314" s="22"/>
      <c r="AM314" s="23"/>
      <c r="AN314" s="23"/>
      <c r="AO314" s="23"/>
      <c r="AP314" s="23"/>
      <c r="AQ314" s="23"/>
      <c r="AR314" s="24"/>
      <c r="AS314" s="101" t="s">
        <v>5</v>
      </c>
      <c r="AT314" s="102"/>
      <c r="AU314" s="102"/>
      <c r="AV314" s="102"/>
      <c r="AW314" s="102"/>
      <c r="AX314" s="103"/>
      <c r="AY314" s="101" t="s">
        <v>6</v>
      </c>
      <c r="AZ314" s="102"/>
      <c r="BA314" s="102"/>
      <c r="BB314" s="102"/>
      <c r="BC314" s="102"/>
      <c r="BD314" s="103"/>
      <c r="BE314" s="101" t="s">
        <v>7</v>
      </c>
      <c r="BF314" s="102"/>
      <c r="BG314" s="102"/>
      <c r="BH314" s="102"/>
      <c r="BI314" s="102"/>
      <c r="BJ314" s="102"/>
      <c r="BK314" s="103"/>
      <c r="BL314" s="101" t="s">
        <v>8</v>
      </c>
      <c r="BM314" s="102"/>
      <c r="BN314" s="102"/>
      <c r="BO314" s="102"/>
      <c r="BP314" s="102"/>
      <c r="BQ314" s="102"/>
      <c r="BR314" s="102"/>
      <c r="BS314" s="102"/>
      <c r="BT314" s="103"/>
      <c r="BU314" s="19"/>
      <c r="BV314" s="20"/>
      <c r="BW314" s="20"/>
      <c r="BX314" s="20"/>
      <c r="BY314" s="21"/>
    </row>
    <row r="315" spans="1:77" s="3" customFormat="1" ht="15.75" customHeight="1" x14ac:dyDescent="0.25">
      <c r="A315" s="3" t="s">
        <v>101</v>
      </c>
      <c r="D315" s="45" t="s">
        <v>110</v>
      </c>
      <c r="E315" s="104">
        <v>44221</v>
      </c>
      <c r="F315" s="105"/>
      <c r="G315" s="105"/>
      <c r="H315" s="105"/>
      <c r="I315" s="106"/>
      <c r="J315" s="72" t="s">
        <v>101</v>
      </c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3">
        <v>250</v>
      </c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>
        <v>8.59</v>
      </c>
      <c r="AT315" s="73"/>
      <c r="AU315" s="73"/>
      <c r="AV315" s="73"/>
      <c r="AW315" s="73"/>
      <c r="AX315" s="73"/>
      <c r="AY315" s="73">
        <v>16.47</v>
      </c>
      <c r="AZ315" s="73"/>
      <c r="BA315" s="73"/>
      <c r="BB315" s="73"/>
      <c r="BC315" s="73"/>
      <c r="BD315" s="73"/>
      <c r="BE315" s="73">
        <v>58.25</v>
      </c>
      <c r="BF315" s="73"/>
      <c r="BG315" s="73"/>
      <c r="BH315" s="73"/>
      <c r="BI315" s="73"/>
      <c r="BJ315" s="73"/>
      <c r="BK315" s="73"/>
      <c r="BL315" s="73">
        <v>413.25</v>
      </c>
      <c r="BM315" s="73"/>
      <c r="BN315" s="73"/>
      <c r="BO315" s="73"/>
      <c r="BP315" s="73"/>
      <c r="BQ315" s="73"/>
      <c r="BR315" s="73"/>
      <c r="BS315" s="73"/>
      <c r="BT315" s="73"/>
      <c r="BU315" s="96" t="s">
        <v>176</v>
      </c>
      <c r="BV315" s="74"/>
      <c r="BW315" s="74"/>
      <c r="BX315" s="74"/>
      <c r="BY315" s="74"/>
    </row>
    <row r="316" spans="1:77" s="3" customFormat="1" ht="12" customHeight="1" x14ac:dyDescent="0.25">
      <c r="A316" s="3" t="s">
        <v>11</v>
      </c>
      <c r="D316" s="45"/>
      <c r="E316" s="88">
        <v>194</v>
      </c>
      <c r="F316" s="89"/>
      <c r="G316" s="89"/>
      <c r="H316" s="89"/>
      <c r="I316" s="90"/>
      <c r="J316" s="110" t="s">
        <v>139</v>
      </c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2"/>
      <c r="AE316" s="113">
        <v>50</v>
      </c>
      <c r="AF316" s="114"/>
      <c r="AG316" s="114"/>
      <c r="AH316" s="114"/>
      <c r="AI316" s="114"/>
      <c r="AJ316" s="114"/>
      <c r="AK316" s="115"/>
      <c r="AL316" s="113"/>
      <c r="AM316" s="114"/>
      <c r="AN316" s="114"/>
      <c r="AO316" s="114"/>
      <c r="AP316" s="114"/>
      <c r="AQ316" s="114"/>
      <c r="AR316" s="115"/>
      <c r="AS316" s="113">
        <v>3.75</v>
      </c>
      <c r="AT316" s="114"/>
      <c r="AU316" s="114"/>
      <c r="AV316" s="114"/>
      <c r="AW316" s="114"/>
      <c r="AX316" s="115"/>
      <c r="AY316" s="113">
        <v>1.45</v>
      </c>
      <c r="AZ316" s="114"/>
      <c r="BA316" s="114"/>
      <c r="BB316" s="114"/>
      <c r="BC316" s="114"/>
      <c r="BD316" s="115"/>
      <c r="BE316" s="113">
        <v>25.7</v>
      </c>
      <c r="BF316" s="114"/>
      <c r="BG316" s="114"/>
      <c r="BH316" s="114"/>
      <c r="BI316" s="114"/>
      <c r="BJ316" s="114"/>
      <c r="BK316" s="115"/>
      <c r="BL316" s="113">
        <v>131</v>
      </c>
      <c r="BM316" s="114"/>
      <c r="BN316" s="114"/>
      <c r="BO316" s="114"/>
      <c r="BP316" s="114"/>
      <c r="BQ316" s="114"/>
      <c r="BR316" s="114"/>
      <c r="BS316" s="114"/>
      <c r="BT316" s="115"/>
      <c r="BU316" s="88">
        <v>224</v>
      </c>
      <c r="BV316" s="89"/>
      <c r="BW316" s="89"/>
      <c r="BX316" s="89"/>
      <c r="BY316" s="90"/>
    </row>
    <row r="317" spans="1:77" s="3" customFormat="1" ht="12" customHeight="1" x14ac:dyDescent="0.25">
      <c r="A317" s="3" t="s">
        <v>12</v>
      </c>
      <c r="D317" s="45"/>
      <c r="E317" s="88">
        <v>942</v>
      </c>
      <c r="F317" s="89"/>
      <c r="G317" s="89"/>
      <c r="H317" s="89"/>
      <c r="I317" s="90"/>
      <c r="J317" s="72" t="s">
        <v>12</v>
      </c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3">
        <v>200</v>
      </c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>
        <v>6.2</v>
      </c>
      <c r="AT317" s="73"/>
      <c r="AU317" s="73"/>
      <c r="AV317" s="73"/>
      <c r="AW317" s="73"/>
      <c r="AX317" s="73"/>
      <c r="AY317" s="73">
        <v>6.2</v>
      </c>
      <c r="AZ317" s="73"/>
      <c r="BA317" s="73"/>
      <c r="BB317" s="73"/>
      <c r="BC317" s="73"/>
      <c r="BD317" s="73"/>
      <c r="BE317" s="73">
        <v>25.34</v>
      </c>
      <c r="BF317" s="73"/>
      <c r="BG317" s="73"/>
      <c r="BH317" s="73"/>
      <c r="BI317" s="73"/>
      <c r="BJ317" s="73"/>
      <c r="BK317" s="73"/>
      <c r="BL317" s="73">
        <v>181.18</v>
      </c>
      <c r="BM317" s="73"/>
      <c r="BN317" s="73"/>
      <c r="BO317" s="73"/>
      <c r="BP317" s="73"/>
      <c r="BQ317" s="73"/>
      <c r="BR317" s="73"/>
      <c r="BS317" s="73"/>
      <c r="BT317" s="73"/>
      <c r="BU317" s="74">
        <v>942</v>
      </c>
      <c r="BV317" s="74"/>
      <c r="BW317" s="74"/>
      <c r="BX317" s="74"/>
      <c r="BY317" s="74"/>
    </row>
    <row r="318" spans="1:77" s="3" customFormat="1" ht="12" customHeight="1" x14ac:dyDescent="0.25">
      <c r="A318" s="6"/>
      <c r="B318" s="6"/>
      <c r="C318" s="6"/>
      <c r="D318" s="47" t="s">
        <v>111</v>
      </c>
      <c r="E318" s="77"/>
      <c r="F318" s="78"/>
      <c r="G318" s="78"/>
      <c r="H318" s="78"/>
      <c r="I318" s="79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124">
        <f>SUM(AE315:AK317)</f>
        <v>500</v>
      </c>
      <c r="AF318" s="124"/>
      <c r="AG318" s="124"/>
      <c r="AH318" s="124"/>
      <c r="AI318" s="124"/>
      <c r="AJ318" s="124"/>
      <c r="AK318" s="124"/>
      <c r="AL318" s="81"/>
      <c r="AM318" s="81"/>
      <c r="AN318" s="81"/>
      <c r="AO318" s="81"/>
      <c r="AP318" s="81"/>
      <c r="AQ318" s="81"/>
      <c r="AR318" s="81"/>
      <c r="AS318" s="81">
        <f>SUM(AS315:AX317)</f>
        <v>18.54</v>
      </c>
      <c r="AT318" s="81"/>
      <c r="AU318" s="81"/>
      <c r="AV318" s="81"/>
      <c r="AW318" s="81"/>
      <c r="AX318" s="81"/>
      <c r="AY318" s="81">
        <f>SUM(AY315:BD317)</f>
        <v>24.119999999999997</v>
      </c>
      <c r="AZ318" s="81"/>
      <c r="BA318" s="81"/>
      <c r="BB318" s="81"/>
      <c r="BC318" s="81"/>
      <c r="BD318" s="81"/>
      <c r="BE318" s="81">
        <f>SUM(BE315:BK317)</f>
        <v>109.29</v>
      </c>
      <c r="BF318" s="81"/>
      <c r="BG318" s="81"/>
      <c r="BH318" s="81"/>
      <c r="BI318" s="81"/>
      <c r="BJ318" s="81"/>
      <c r="BK318" s="81"/>
      <c r="BL318" s="81">
        <f>SUM(BL315:BT317)</f>
        <v>725.43000000000006</v>
      </c>
      <c r="BM318" s="81"/>
      <c r="BN318" s="81"/>
      <c r="BO318" s="81"/>
      <c r="BP318" s="81"/>
      <c r="BQ318" s="81"/>
      <c r="BR318" s="81"/>
      <c r="BS318" s="81"/>
      <c r="BT318" s="81"/>
      <c r="BU318" s="74"/>
      <c r="BV318" s="74"/>
      <c r="BW318" s="74"/>
      <c r="BX318" s="74"/>
      <c r="BY318" s="74"/>
    </row>
    <row r="319" spans="1:77" s="3" customFormat="1" ht="12" customHeight="1" x14ac:dyDescent="0.25">
      <c r="A319" s="3" t="s">
        <v>70</v>
      </c>
      <c r="D319" s="45" t="s">
        <v>125</v>
      </c>
      <c r="E319" s="88" t="s">
        <v>102</v>
      </c>
      <c r="F319" s="89"/>
      <c r="G319" s="89"/>
      <c r="H319" s="89"/>
      <c r="I319" s="90"/>
      <c r="J319" s="72" t="s">
        <v>70</v>
      </c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3">
        <v>150</v>
      </c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>
        <v>14.535</v>
      </c>
      <c r="AT319" s="73"/>
      <c r="AU319" s="73"/>
      <c r="AV319" s="73"/>
      <c r="AW319" s="73"/>
      <c r="AX319" s="73"/>
      <c r="AY319" s="73">
        <v>16.98</v>
      </c>
      <c r="AZ319" s="73"/>
      <c r="BA319" s="73"/>
      <c r="BB319" s="73"/>
      <c r="BC319" s="73"/>
      <c r="BD319" s="73"/>
      <c r="BE319" s="73">
        <v>2.68</v>
      </c>
      <c r="BF319" s="73"/>
      <c r="BG319" s="73"/>
      <c r="BH319" s="73"/>
      <c r="BI319" s="73"/>
      <c r="BJ319" s="73"/>
      <c r="BK319" s="73"/>
      <c r="BL319" s="73">
        <v>221.9</v>
      </c>
      <c r="BM319" s="73"/>
      <c r="BN319" s="73"/>
      <c r="BO319" s="73"/>
      <c r="BP319" s="73"/>
      <c r="BQ319" s="73"/>
      <c r="BR319" s="73"/>
      <c r="BS319" s="73"/>
      <c r="BT319" s="73"/>
      <c r="BU319" s="74" t="s">
        <v>138</v>
      </c>
      <c r="BV319" s="74"/>
      <c r="BW319" s="74"/>
      <c r="BX319" s="74"/>
      <c r="BY319" s="74"/>
    </row>
    <row r="320" spans="1:77" s="3" customFormat="1" ht="12" customHeight="1" x14ac:dyDescent="0.25">
      <c r="A320" s="3" t="s">
        <v>23</v>
      </c>
      <c r="D320" s="45"/>
      <c r="E320" s="88">
        <v>167</v>
      </c>
      <c r="F320" s="89"/>
      <c r="G320" s="89"/>
      <c r="H320" s="89"/>
      <c r="I320" s="90"/>
      <c r="J320" s="72" t="s">
        <v>33</v>
      </c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3">
        <v>20</v>
      </c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>
        <v>5.36</v>
      </c>
      <c r="AT320" s="73"/>
      <c r="AU320" s="73"/>
      <c r="AV320" s="73"/>
      <c r="AW320" s="73"/>
      <c r="AX320" s="73"/>
      <c r="AY320" s="73">
        <v>5.46</v>
      </c>
      <c r="AZ320" s="73"/>
      <c r="BA320" s="73"/>
      <c r="BB320" s="73"/>
      <c r="BC320" s="73"/>
      <c r="BD320" s="73"/>
      <c r="BE320" s="73">
        <v>0</v>
      </c>
      <c r="BF320" s="73"/>
      <c r="BG320" s="73"/>
      <c r="BH320" s="73"/>
      <c r="BI320" s="73"/>
      <c r="BJ320" s="73"/>
      <c r="BK320" s="73"/>
      <c r="BL320" s="73">
        <v>72.2</v>
      </c>
      <c r="BM320" s="73"/>
      <c r="BN320" s="73"/>
      <c r="BO320" s="73"/>
      <c r="BP320" s="73"/>
      <c r="BQ320" s="73"/>
      <c r="BR320" s="73"/>
      <c r="BS320" s="73"/>
      <c r="BT320" s="73"/>
      <c r="BU320" s="74">
        <v>212</v>
      </c>
      <c r="BV320" s="74"/>
      <c r="BW320" s="74"/>
      <c r="BX320" s="74"/>
      <c r="BY320" s="74"/>
    </row>
    <row r="321" spans="1:77" s="67" customFormat="1" ht="12" customHeight="1" x14ac:dyDescent="0.25">
      <c r="D321" s="45"/>
      <c r="E321" s="64"/>
      <c r="F321" s="65"/>
      <c r="G321" s="65"/>
      <c r="H321" s="65"/>
      <c r="I321" s="66"/>
      <c r="J321" s="72" t="s">
        <v>132</v>
      </c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3">
        <v>120</v>
      </c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>
        <v>48</v>
      </c>
      <c r="AT321" s="73"/>
      <c r="AU321" s="73"/>
      <c r="AV321" s="73"/>
      <c r="AW321" s="73"/>
      <c r="AX321" s="73"/>
      <c r="AY321" s="73">
        <v>48</v>
      </c>
      <c r="AZ321" s="73"/>
      <c r="BA321" s="73"/>
      <c r="BB321" s="73"/>
      <c r="BC321" s="73"/>
      <c r="BD321" s="73"/>
      <c r="BE321" s="73">
        <v>11.76</v>
      </c>
      <c r="BF321" s="73"/>
      <c r="BG321" s="73"/>
      <c r="BH321" s="73"/>
      <c r="BI321" s="73"/>
      <c r="BJ321" s="73"/>
      <c r="BK321" s="73"/>
      <c r="BL321" s="73">
        <v>56.4</v>
      </c>
      <c r="BM321" s="73"/>
      <c r="BN321" s="73"/>
      <c r="BO321" s="73"/>
      <c r="BP321" s="73"/>
      <c r="BQ321" s="73"/>
      <c r="BR321" s="73"/>
      <c r="BS321" s="73"/>
      <c r="BT321" s="73"/>
      <c r="BU321" s="74"/>
      <c r="BV321" s="74"/>
      <c r="BW321" s="74"/>
      <c r="BX321" s="74"/>
      <c r="BY321" s="74"/>
    </row>
    <row r="322" spans="1:77" s="3" customFormat="1" ht="12" customHeight="1" x14ac:dyDescent="0.25">
      <c r="A322" s="3" t="s">
        <v>11</v>
      </c>
      <c r="D322" s="45"/>
      <c r="E322" s="88">
        <v>194</v>
      </c>
      <c r="F322" s="89"/>
      <c r="G322" s="89"/>
      <c r="H322" s="89"/>
      <c r="I322" s="90"/>
      <c r="J322" s="110" t="s">
        <v>139</v>
      </c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2"/>
      <c r="AE322" s="113">
        <v>50</v>
      </c>
      <c r="AF322" s="114"/>
      <c r="AG322" s="114"/>
      <c r="AH322" s="114"/>
      <c r="AI322" s="114"/>
      <c r="AJ322" s="114"/>
      <c r="AK322" s="115"/>
      <c r="AL322" s="113"/>
      <c r="AM322" s="114"/>
      <c r="AN322" s="114"/>
      <c r="AO322" s="114"/>
      <c r="AP322" s="114"/>
      <c r="AQ322" s="114"/>
      <c r="AR322" s="115"/>
      <c r="AS322" s="113">
        <v>3.75</v>
      </c>
      <c r="AT322" s="114"/>
      <c r="AU322" s="114"/>
      <c r="AV322" s="114"/>
      <c r="AW322" s="114"/>
      <c r="AX322" s="115"/>
      <c r="AY322" s="113">
        <v>1.45</v>
      </c>
      <c r="AZ322" s="114"/>
      <c r="BA322" s="114"/>
      <c r="BB322" s="114"/>
      <c r="BC322" s="114"/>
      <c r="BD322" s="115"/>
      <c r="BE322" s="113">
        <v>25.7</v>
      </c>
      <c r="BF322" s="114"/>
      <c r="BG322" s="114"/>
      <c r="BH322" s="114"/>
      <c r="BI322" s="114"/>
      <c r="BJ322" s="114"/>
      <c r="BK322" s="115"/>
      <c r="BL322" s="113">
        <v>131</v>
      </c>
      <c r="BM322" s="114"/>
      <c r="BN322" s="114"/>
      <c r="BO322" s="114"/>
      <c r="BP322" s="114"/>
      <c r="BQ322" s="114"/>
      <c r="BR322" s="114"/>
      <c r="BS322" s="114"/>
      <c r="BT322" s="115"/>
      <c r="BU322" s="88">
        <v>224</v>
      </c>
      <c r="BV322" s="89"/>
      <c r="BW322" s="89"/>
      <c r="BX322" s="89"/>
      <c r="BY322" s="90"/>
    </row>
    <row r="323" spans="1:77" s="3" customFormat="1" ht="12" customHeight="1" x14ac:dyDescent="0.25">
      <c r="A323" s="3" t="s">
        <v>49</v>
      </c>
      <c r="D323" s="45"/>
      <c r="E323" s="88">
        <v>945</v>
      </c>
      <c r="F323" s="89"/>
      <c r="G323" s="89"/>
      <c r="H323" s="89"/>
      <c r="I323" s="90"/>
      <c r="J323" s="72" t="s">
        <v>49</v>
      </c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3">
        <v>200</v>
      </c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>
        <v>4.7999999999999996E-3</v>
      </c>
      <c r="AT323" s="73"/>
      <c r="AU323" s="73"/>
      <c r="AV323" s="73"/>
      <c r="AW323" s="73"/>
      <c r="AX323" s="73"/>
      <c r="AY323" s="73">
        <v>4.7999999999999996E-3</v>
      </c>
      <c r="AZ323" s="73"/>
      <c r="BA323" s="73"/>
      <c r="BB323" s="73"/>
      <c r="BC323" s="73"/>
      <c r="BD323" s="73"/>
      <c r="BE323" s="73">
        <v>2.4920000000000001E-2</v>
      </c>
      <c r="BF323" s="73"/>
      <c r="BG323" s="73"/>
      <c r="BH323" s="73"/>
      <c r="BI323" s="73"/>
      <c r="BJ323" s="73"/>
      <c r="BK323" s="73"/>
      <c r="BL323" s="73">
        <v>0.15</v>
      </c>
      <c r="BM323" s="73"/>
      <c r="BN323" s="73"/>
      <c r="BO323" s="73"/>
      <c r="BP323" s="73"/>
      <c r="BQ323" s="73"/>
      <c r="BR323" s="73"/>
      <c r="BS323" s="73"/>
      <c r="BT323" s="73"/>
      <c r="BU323" s="74">
        <v>945</v>
      </c>
      <c r="BV323" s="74"/>
      <c r="BW323" s="74"/>
      <c r="BX323" s="74"/>
      <c r="BY323" s="74"/>
    </row>
    <row r="324" spans="1:77" s="3" customFormat="1" ht="12" customHeight="1" x14ac:dyDescent="0.25">
      <c r="A324" s="6"/>
      <c r="B324" s="6"/>
      <c r="C324" s="6"/>
      <c r="D324" s="47" t="s">
        <v>123</v>
      </c>
      <c r="E324" s="77"/>
      <c r="F324" s="78"/>
      <c r="G324" s="78"/>
      <c r="H324" s="78"/>
      <c r="I324" s="79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1">
        <f>SUM(AE319:AK323)</f>
        <v>540</v>
      </c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>
        <f>SUM(AS319:AX323)</f>
        <v>71.649799999999999</v>
      </c>
      <c r="AT324" s="81"/>
      <c r="AU324" s="81"/>
      <c r="AV324" s="81"/>
      <c r="AW324" s="81"/>
      <c r="AX324" s="81"/>
      <c r="AY324" s="81">
        <f>SUM(AY319:BD323)</f>
        <v>71.894800000000004</v>
      </c>
      <c r="AZ324" s="81"/>
      <c r="BA324" s="81"/>
      <c r="BB324" s="81"/>
      <c r="BC324" s="81"/>
      <c r="BD324" s="81"/>
      <c r="BE324" s="81">
        <f>SUM(BE319:BK323)</f>
        <v>40.164920000000002</v>
      </c>
      <c r="BF324" s="81"/>
      <c r="BG324" s="81"/>
      <c r="BH324" s="81"/>
      <c r="BI324" s="81"/>
      <c r="BJ324" s="81"/>
      <c r="BK324" s="81"/>
      <c r="BL324" s="81">
        <f>SUM(BL319:BT323)</f>
        <v>481.65</v>
      </c>
      <c r="BM324" s="81"/>
      <c r="BN324" s="81"/>
      <c r="BO324" s="81"/>
      <c r="BP324" s="81"/>
      <c r="BQ324" s="81"/>
      <c r="BR324" s="81"/>
      <c r="BS324" s="81"/>
      <c r="BT324" s="81"/>
      <c r="BU324" s="74"/>
      <c r="BV324" s="74"/>
      <c r="BW324" s="74"/>
      <c r="BX324" s="74"/>
      <c r="BY324" s="74"/>
    </row>
    <row r="325" spans="1:77" s="3" customFormat="1" ht="23.25" customHeight="1" x14ac:dyDescent="0.25">
      <c r="A325" s="3" t="s">
        <v>104</v>
      </c>
      <c r="D325" s="45" t="s">
        <v>112</v>
      </c>
      <c r="E325" s="88">
        <v>871</v>
      </c>
      <c r="F325" s="89"/>
      <c r="G325" s="89"/>
      <c r="H325" s="89"/>
      <c r="I325" s="90"/>
      <c r="J325" s="95" t="s">
        <v>198</v>
      </c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161">
        <v>0.1</v>
      </c>
      <c r="AF325" s="161"/>
      <c r="AG325" s="161"/>
      <c r="AH325" s="161"/>
      <c r="AI325" s="161"/>
      <c r="AJ325" s="161"/>
      <c r="AK325" s="161"/>
      <c r="AL325" s="154"/>
      <c r="AM325" s="154"/>
      <c r="AN325" s="154"/>
      <c r="AO325" s="154"/>
      <c r="AP325" s="154"/>
      <c r="AQ325" s="154"/>
      <c r="AR325" s="154"/>
      <c r="AS325" s="155">
        <v>0.92600000000000005</v>
      </c>
      <c r="AT325" s="155"/>
      <c r="AU325" s="155"/>
      <c r="AV325" s="155"/>
      <c r="AW325" s="155"/>
      <c r="AX325" s="155"/>
      <c r="AY325" s="155">
        <v>10.11</v>
      </c>
      <c r="AZ325" s="155"/>
      <c r="BA325" s="155"/>
      <c r="BB325" s="155"/>
      <c r="BC325" s="155"/>
      <c r="BD325" s="155"/>
      <c r="BE325" s="155">
        <v>4.0579999999999998</v>
      </c>
      <c r="BF325" s="155"/>
      <c r="BG325" s="155"/>
      <c r="BH325" s="155"/>
      <c r="BI325" s="155"/>
      <c r="BJ325" s="155"/>
      <c r="BK325" s="155"/>
      <c r="BL325" s="155">
        <v>111.04</v>
      </c>
      <c r="BM325" s="155"/>
      <c r="BN325" s="155"/>
      <c r="BO325" s="155"/>
      <c r="BP325" s="155"/>
      <c r="BQ325" s="155"/>
      <c r="BR325" s="155"/>
      <c r="BS325" s="155"/>
      <c r="BT325" s="155"/>
      <c r="BU325" s="74" t="s">
        <v>199</v>
      </c>
      <c r="BV325" s="74"/>
      <c r="BW325" s="74"/>
      <c r="BX325" s="74"/>
      <c r="BY325" s="74"/>
    </row>
    <row r="326" spans="1:77" s="3" customFormat="1" ht="12" customHeight="1" x14ac:dyDescent="0.25">
      <c r="A326" s="3" t="s">
        <v>75</v>
      </c>
      <c r="D326" s="45"/>
      <c r="E326" s="88">
        <v>175</v>
      </c>
      <c r="F326" s="89"/>
      <c r="G326" s="89"/>
      <c r="H326" s="89"/>
      <c r="I326" s="90"/>
      <c r="J326" s="72" t="s">
        <v>75</v>
      </c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3">
        <v>260</v>
      </c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>
        <v>2.5550000000000002</v>
      </c>
      <c r="AT326" s="73"/>
      <c r="AU326" s="73"/>
      <c r="AV326" s="73"/>
      <c r="AW326" s="73"/>
      <c r="AX326" s="73"/>
      <c r="AY326" s="73">
        <v>6.3849999999999998</v>
      </c>
      <c r="AZ326" s="73"/>
      <c r="BA326" s="73"/>
      <c r="BB326" s="73"/>
      <c r="BC326" s="73"/>
      <c r="BD326" s="73"/>
      <c r="BE326" s="73">
        <v>17.315000000000001</v>
      </c>
      <c r="BF326" s="73"/>
      <c r="BG326" s="73"/>
      <c r="BH326" s="73"/>
      <c r="BI326" s="73"/>
      <c r="BJ326" s="73"/>
      <c r="BK326" s="73"/>
      <c r="BL326" s="73">
        <v>137.85</v>
      </c>
      <c r="BM326" s="73"/>
      <c r="BN326" s="73"/>
      <c r="BO326" s="73"/>
      <c r="BP326" s="73"/>
      <c r="BQ326" s="73"/>
      <c r="BR326" s="73"/>
      <c r="BS326" s="73"/>
      <c r="BT326" s="73"/>
      <c r="BU326" s="74">
        <v>175</v>
      </c>
      <c r="BV326" s="74"/>
      <c r="BW326" s="74"/>
      <c r="BX326" s="74"/>
      <c r="BY326" s="74"/>
    </row>
    <row r="327" spans="1:77" s="3" customFormat="1" ht="24.75" customHeight="1" x14ac:dyDescent="0.25">
      <c r="A327" s="3" t="s">
        <v>103</v>
      </c>
      <c r="D327" s="45"/>
      <c r="E327" s="88">
        <v>87</v>
      </c>
      <c r="F327" s="89"/>
      <c r="G327" s="89"/>
      <c r="H327" s="89"/>
      <c r="I327" s="90"/>
      <c r="J327" s="72" t="s">
        <v>79</v>
      </c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3">
        <v>300</v>
      </c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>
        <v>16.623999999999999</v>
      </c>
      <c r="AT327" s="73"/>
      <c r="AU327" s="73"/>
      <c r="AV327" s="73"/>
      <c r="AW327" s="73"/>
      <c r="AX327" s="73"/>
      <c r="AY327" s="73">
        <v>16.994</v>
      </c>
      <c r="AZ327" s="73"/>
      <c r="BA327" s="73"/>
      <c r="BB327" s="73"/>
      <c r="BC327" s="73"/>
      <c r="BD327" s="73"/>
      <c r="BE327" s="73">
        <v>33.637</v>
      </c>
      <c r="BF327" s="73"/>
      <c r="BG327" s="73"/>
      <c r="BH327" s="73"/>
      <c r="BI327" s="73"/>
      <c r="BJ327" s="73"/>
      <c r="BK327" s="73"/>
      <c r="BL327" s="73">
        <v>353.78</v>
      </c>
      <c r="BM327" s="73"/>
      <c r="BN327" s="73"/>
      <c r="BO327" s="73"/>
      <c r="BP327" s="73"/>
      <c r="BQ327" s="73"/>
      <c r="BR327" s="73"/>
      <c r="BS327" s="73"/>
      <c r="BT327" s="73"/>
      <c r="BU327" s="74">
        <v>87</v>
      </c>
      <c r="BV327" s="74"/>
      <c r="BW327" s="74"/>
      <c r="BX327" s="74"/>
      <c r="BY327" s="74"/>
    </row>
    <row r="328" spans="1:77" s="3" customFormat="1" ht="12" customHeight="1" x14ac:dyDescent="0.25">
      <c r="A328" s="3" t="s">
        <v>14</v>
      </c>
      <c r="D328" s="45"/>
      <c r="E328" s="88">
        <v>214</v>
      </c>
      <c r="F328" s="89"/>
      <c r="G328" s="89"/>
      <c r="H328" s="89"/>
      <c r="I328" s="90"/>
      <c r="J328" s="72" t="s">
        <v>14</v>
      </c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3">
        <v>5</v>
      </c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>
        <v>0</v>
      </c>
      <c r="AT328" s="73"/>
      <c r="AU328" s="73"/>
      <c r="AV328" s="73"/>
      <c r="AW328" s="73"/>
      <c r="AX328" s="73"/>
      <c r="AY328" s="73">
        <v>0</v>
      </c>
      <c r="AZ328" s="73"/>
      <c r="BA328" s="73"/>
      <c r="BB328" s="73"/>
      <c r="BC328" s="73"/>
      <c r="BD328" s="73"/>
      <c r="BE328" s="73">
        <v>0</v>
      </c>
      <c r="BF328" s="73"/>
      <c r="BG328" s="73"/>
      <c r="BH328" s="73"/>
      <c r="BI328" s="73"/>
      <c r="BJ328" s="73"/>
      <c r="BK328" s="73"/>
      <c r="BL328" s="73">
        <v>0</v>
      </c>
      <c r="BM328" s="73"/>
      <c r="BN328" s="73"/>
      <c r="BO328" s="73"/>
      <c r="BP328" s="73"/>
      <c r="BQ328" s="73"/>
      <c r="BR328" s="73"/>
      <c r="BS328" s="73"/>
      <c r="BT328" s="73"/>
      <c r="BU328" s="74">
        <v>214</v>
      </c>
      <c r="BV328" s="74"/>
      <c r="BW328" s="74"/>
      <c r="BX328" s="74"/>
      <c r="BY328" s="74"/>
    </row>
    <row r="329" spans="1:77" s="3" customFormat="1" ht="12" customHeight="1" x14ac:dyDescent="0.25">
      <c r="A329" s="3" t="s">
        <v>11</v>
      </c>
      <c r="D329" s="45"/>
      <c r="E329" s="88">
        <v>194</v>
      </c>
      <c r="F329" s="89"/>
      <c r="G329" s="89"/>
      <c r="H329" s="89"/>
      <c r="I329" s="90"/>
      <c r="J329" s="72" t="s">
        <v>11</v>
      </c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3">
        <v>25</v>
      </c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>
        <v>1.65</v>
      </c>
      <c r="AT329" s="73"/>
      <c r="AU329" s="73"/>
      <c r="AV329" s="73"/>
      <c r="AW329" s="73"/>
      <c r="AX329" s="73"/>
      <c r="AY329" s="73">
        <v>0.22500000000000001</v>
      </c>
      <c r="AZ329" s="73"/>
      <c r="BA329" s="73"/>
      <c r="BB329" s="73"/>
      <c r="BC329" s="73"/>
      <c r="BD329" s="73"/>
      <c r="BE329" s="73">
        <v>9.5</v>
      </c>
      <c r="BF329" s="73"/>
      <c r="BG329" s="73"/>
      <c r="BH329" s="73"/>
      <c r="BI329" s="73"/>
      <c r="BJ329" s="73"/>
      <c r="BK329" s="73"/>
      <c r="BL329" s="73">
        <v>49.75</v>
      </c>
      <c r="BM329" s="73"/>
      <c r="BN329" s="73"/>
      <c r="BO329" s="73"/>
      <c r="BP329" s="73"/>
      <c r="BQ329" s="73"/>
      <c r="BR329" s="73"/>
      <c r="BS329" s="73"/>
      <c r="BT329" s="73"/>
      <c r="BU329" s="74">
        <v>204</v>
      </c>
      <c r="BV329" s="74"/>
      <c r="BW329" s="74"/>
      <c r="BX329" s="74"/>
      <c r="BY329" s="74"/>
    </row>
    <row r="330" spans="1:77" s="3" customFormat="1" ht="12" customHeight="1" x14ac:dyDescent="0.25">
      <c r="A330" s="3" t="s">
        <v>16</v>
      </c>
      <c r="D330" s="45"/>
      <c r="E330" s="88">
        <v>177</v>
      </c>
      <c r="F330" s="89"/>
      <c r="G330" s="89"/>
      <c r="H330" s="89"/>
      <c r="I330" s="90"/>
      <c r="J330" s="72" t="s">
        <v>16</v>
      </c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3">
        <v>25</v>
      </c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>
        <v>1.65</v>
      </c>
      <c r="AT330" s="73"/>
      <c r="AU330" s="73"/>
      <c r="AV330" s="73"/>
      <c r="AW330" s="73"/>
      <c r="AX330" s="73"/>
      <c r="AY330" s="73">
        <v>0.3</v>
      </c>
      <c r="AZ330" s="73"/>
      <c r="BA330" s="73"/>
      <c r="BB330" s="73"/>
      <c r="BC330" s="73"/>
      <c r="BD330" s="73"/>
      <c r="BE330" s="73">
        <v>8.35</v>
      </c>
      <c r="BF330" s="73"/>
      <c r="BG330" s="73"/>
      <c r="BH330" s="73"/>
      <c r="BI330" s="73"/>
      <c r="BJ330" s="73"/>
      <c r="BK330" s="73"/>
      <c r="BL330" s="73">
        <v>43.5</v>
      </c>
      <c r="BM330" s="73"/>
      <c r="BN330" s="73"/>
      <c r="BO330" s="73"/>
      <c r="BP330" s="73"/>
      <c r="BQ330" s="73"/>
      <c r="BR330" s="73"/>
      <c r="BS330" s="73"/>
      <c r="BT330" s="73"/>
      <c r="BU330" s="74">
        <v>203</v>
      </c>
      <c r="BV330" s="74"/>
      <c r="BW330" s="74"/>
      <c r="BX330" s="74"/>
      <c r="BY330" s="74"/>
    </row>
    <row r="331" spans="1:77" s="3" customFormat="1" ht="12" customHeight="1" x14ac:dyDescent="0.25">
      <c r="A331" s="3" t="s">
        <v>34</v>
      </c>
      <c r="D331" s="45"/>
      <c r="E331" s="88">
        <v>165</v>
      </c>
      <c r="F331" s="89"/>
      <c r="G331" s="89"/>
      <c r="H331" s="89"/>
      <c r="I331" s="90"/>
      <c r="J331" s="72" t="s">
        <v>34</v>
      </c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3">
        <v>200</v>
      </c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>
        <v>0.82</v>
      </c>
      <c r="AT331" s="73"/>
      <c r="AU331" s="73"/>
      <c r="AV331" s="73"/>
      <c r="AW331" s="73"/>
      <c r="AX331" s="73"/>
      <c r="AY331" s="73">
        <v>0.16</v>
      </c>
      <c r="AZ331" s="73"/>
      <c r="BA331" s="73"/>
      <c r="BB331" s="73"/>
      <c r="BC331" s="73"/>
      <c r="BD331" s="73"/>
      <c r="BE331" s="73">
        <v>26.2</v>
      </c>
      <c r="BF331" s="73"/>
      <c r="BG331" s="73"/>
      <c r="BH331" s="73"/>
      <c r="BI331" s="73"/>
      <c r="BJ331" s="73"/>
      <c r="BK331" s="73"/>
      <c r="BL331" s="73">
        <v>110</v>
      </c>
      <c r="BM331" s="73"/>
      <c r="BN331" s="73"/>
      <c r="BO331" s="73"/>
      <c r="BP331" s="73"/>
      <c r="BQ331" s="73"/>
      <c r="BR331" s="73"/>
      <c r="BS331" s="73"/>
      <c r="BT331" s="73"/>
      <c r="BU331" s="74">
        <v>165</v>
      </c>
      <c r="BV331" s="74"/>
      <c r="BW331" s="74"/>
      <c r="BX331" s="74"/>
      <c r="BY331" s="74"/>
    </row>
    <row r="332" spans="1:77" s="3" customFormat="1" ht="12" customHeight="1" x14ac:dyDescent="0.25">
      <c r="A332" s="6"/>
      <c r="B332" s="6"/>
      <c r="C332" s="6"/>
      <c r="D332" s="47" t="s">
        <v>113</v>
      </c>
      <c r="E332" s="77"/>
      <c r="F332" s="78"/>
      <c r="G332" s="78"/>
      <c r="H332" s="78"/>
      <c r="I332" s="79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1">
        <f>SUM(AE325:AK331)</f>
        <v>815.1</v>
      </c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97">
        <f>SUM(AS325:AX331)</f>
        <v>24.224999999999998</v>
      </c>
      <c r="AT332" s="97"/>
      <c r="AU332" s="97"/>
      <c r="AV332" s="97"/>
      <c r="AW332" s="97"/>
      <c r="AX332" s="97"/>
      <c r="AY332" s="97">
        <f>SUM(AY325:BD331)</f>
        <v>34.173999999999992</v>
      </c>
      <c r="AZ332" s="97"/>
      <c r="BA332" s="97"/>
      <c r="BB332" s="97"/>
      <c r="BC332" s="97"/>
      <c r="BD332" s="97"/>
      <c r="BE332" s="98">
        <f>SUM(BE325:BK331)</f>
        <v>99.06</v>
      </c>
      <c r="BF332" s="99"/>
      <c r="BG332" s="99"/>
      <c r="BH332" s="99"/>
      <c r="BI332" s="99"/>
      <c r="BJ332" s="99"/>
      <c r="BK332" s="100"/>
      <c r="BL332" s="97">
        <f>SUM(BL325:BT331)</f>
        <v>805.92</v>
      </c>
      <c r="BM332" s="97"/>
      <c r="BN332" s="97"/>
      <c r="BO332" s="97"/>
      <c r="BP332" s="97"/>
      <c r="BQ332" s="97"/>
      <c r="BR332" s="97"/>
      <c r="BS332" s="97"/>
      <c r="BT332" s="97"/>
      <c r="BU332" s="74"/>
      <c r="BV332" s="74"/>
      <c r="BW332" s="74"/>
      <c r="BX332" s="74"/>
      <c r="BY332" s="74"/>
    </row>
    <row r="333" spans="1:77" s="7" customFormat="1" ht="12" customHeight="1" x14ac:dyDescent="0.25">
      <c r="D333" s="55" t="s">
        <v>120</v>
      </c>
      <c r="E333" s="82"/>
      <c r="F333" s="83"/>
      <c r="G333" s="83"/>
      <c r="H333" s="83"/>
      <c r="I333" s="84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6">
        <f>AE318+AE324+AE332</f>
        <v>1855.1</v>
      </c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>
        <f>AS318+AS324+AS332</f>
        <v>114.41479999999999</v>
      </c>
      <c r="AT333" s="86"/>
      <c r="AU333" s="86"/>
      <c r="AV333" s="86"/>
      <c r="AW333" s="86"/>
      <c r="AX333" s="86"/>
      <c r="AY333" s="86">
        <f>AY318+AY324+AY332</f>
        <v>130.18880000000001</v>
      </c>
      <c r="AZ333" s="86"/>
      <c r="BA333" s="86"/>
      <c r="BB333" s="86"/>
      <c r="BC333" s="86"/>
      <c r="BD333" s="86"/>
      <c r="BE333" s="86">
        <f>BE318+BE324+BE332</f>
        <v>248.51492000000002</v>
      </c>
      <c r="BF333" s="86"/>
      <c r="BG333" s="86"/>
      <c r="BH333" s="86"/>
      <c r="BI333" s="86"/>
      <c r="BJ333" s="86"/>
      <c r="BK333" s="86"/>
      <c r="BL333" s="86">
        <f>BL318+BL324+BL332</f>
        <v>2013</v>
      </c>
      <c r="BM333" s="86"/>
      <c r="BN333" s="86"/>
      <c r="BO333" s="86"/>
      <c r="BP333" s="86"/>
      <c r="BQ333" s="86"/>
      <c r="BR333" s="86"/>
      <c r="BS333" s="86"/>
      <c r="BT333" s="86"/>
      <c r="BU333" s="87"/>
      <c r="BV333" s="87"/>
      <c r="BW333" s="87"/>
      <c r="BX333" s="87"/>
      <c r="BY333" s="87"/>
    </row>
    <row r="334" spans="1:77" ht="12" customHeight="1" x14ac:dyDescent="0.25">
      <c r="D334" s="47" t="s">
        <v>128</v>
      </c>
      <c r="E334" s="77"/>
      <c r="F334" s="78"/>
      <c r="G334" s="78"/>
      <c r="H334" s="78"/>
      <c r="I334" s="79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1">
        <f>AVERAGE(AE204,AE240,AE276,AE311,AE333)</f>
        <v>2660.1549999999997</v>
      </c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>
        <f>AVERAGE(AS204,AS240,AS276,AS311,AS333)</f>
        <v>166.26621599999999</v>
      </c>
      <c r="AT334" s="81"/>
      <c r="AU334" s="81"/>
      <c r="AV334" s="81"/>
      <c r="AW334" s="81"/>
      <c r="AX334" s="81"/>
      <c r="AY334" s="81">
        <f>AVERAGE(AY204,AY240,AY276,AY311,AY333)</f>
        <v>171.80247600000001</v>
      </c>
      <c r="AZ334" s="81"/>
      <c r="BA334" s="81"/>
      <c r="BB334" s="81"/>
      <c r="BC334" s="81"/>
      <c r="BD334" s="81"/>
      <c r="BE334" s="81">
        <f>AVERAGE(BE204,BE240,BE276,BE311,BE333)</f>
        <v>420.68285200000003</v>
      </c>
      <c r="BF334" s="81"/>
      <c r="BG334" s="81"/>
      <c r="BH334" s="81"/>
      <c r="BI334" s="81"/>
      <c r="BJ334" s="81"/>
      <c r="BK334" s="81"/>
      <c r="BL334" s="81">
        <f>AVERAGE(BL204,BL240,BL276,BL311,BL333)</f>
        <v>3175.942</v>
      </c>
      <c r="BM334" s="81"/>
      <c r="BN334" s="81"/>
      <c r="BO334" s="81"/>
      <c r="BP334" s="81"/>
      <c r="BQ334" s="81"/>
      <c r="BR334" s="81"/>
      <c r="BS334" s="81"/>
      <c r="BT334" s="81"/>
      <c r="BU334" s="74"/>
      <c r="BV334" s="74"/>
      <c r="BW334" s="74"/>
      <c r="BX334" s="74"/>
      <c r="BY334" s="74"/>
    </row>
  </sheetData>
  <mergeCells count="2773">
    <mergeCell ref="J325:AD325"/>
    <mergeCell ref="AE325:AK325"/>
    <mergeCell ref="AL325:AR325"/>
    <mergeCell ref="AS325:AX325"/>
    <mergeCell ref="AY325:BD325"/>
    <mergeCell ref="BE325:BK325"/>
    <mergeCell ref="BL325:BT325"/>
    <mergeCell ref="J301:AD301"/>
    <mergeCell ref="AE301:AK301"/>
    <mergeCell ref="AL301:AR301"/>
    <mergeCell ref="AS301:AX301"/>
    <mergeCell ref="AY301:BD301"/>
    <mergeCell ref="BE301:BK301"/>
    <mergeCell ref="BL301:BT301"/>
    <mergeCell ref="AY302:BD302"/>
    <mergeCell ref="BE302:BK302"/>
    <mergeCell ref="BL302:BT302"/>
    <mergeCell ref="J302:AD302"/>
    <mergeCell ref="AE302:AK302"/>
    <mergeCell ref="AL302:AR302"/>
    <mergeCell ref="AS302:AX302"/>
    <mergeCell ref="J256:AD256"/>
    <mergeCell ref="AE256:AK256"/>
    <mergeCell ref="AL256:AR256"/>
    <mergeCell ref="AS256:AX256"/>
    <mergeCell ref="AY256:BD256"/>
    <mergeCell ref="BE256:BK256"/>
    <mergeCell ref="BL256:BT256"/>
    <mergeCell ref="BU256:BY256"/>
    <mergeCell ref="AY257:BD257"/>
    <mergeCell ref="BE257:BK257"/>
    <mergeCell ref="BL257:BT257"/>
    <mergeCell ref="J257:AD257"/>
    <mergeCell ref="AE257:AK257"/>
    <mergeCell ref="AL257:AR257"/>
    <mergeCell ref="AS257:AX257"/>
    <mergeCell ref="BL160:BT160"/>
    <mergeCell ref="BU160:BY160"/>
    <mergeCell ref="AS219:AX219"/>
    <mergeCell ref="AY219:BD219"/>
    <mergeCell ref="BE219:BK219"/>
    <mergeCell ref="BL219:BT219"/>
    <mergeCell ref="AE222:AK222"/>
    <mergeCell ref="AL222:AR222"/>
    <mergeCell ref="AS222:AX222"/>
    <mergeCell ref="AY222:BD222"/>
    <mergeCell ref="BE222:BK222"/>
    <mergeCell ref="BL222:BT222"/>
    <mergeCell ref="AS142:AX142"/>
    <mergeCell ref="AY142:BD142"/>
    <mergeCell ref="BE142:BK142"/>
    <mergeCell ref="J160:AD160"/>
    <mergeCell ref="AE160:AK160"/>
    <mergeCell ref="AL160:AR160"/>
    <mergeCell ref="AS160:AX160"/>
    <mergeCell ref="AY160:BD160"/>
    <mergeCell ref="BE160:BK160"/>
    <mergeCell ref="BU251:BY251"/>
    <mergeCell ref="J321:AD321"/>
    <mergeCell ref="AE321:AK321"/>
    <mergeCell ref="AL321:AR321"/>
    <mergeCell ref="AS321:AX321"/>
    <mergeCell ref="AY321:BD321"/>
    <mergeCell ref="BE321:BK321"/>
    <mergeCell ref="BL321:BT321"/>
    <mergeCell ref="BU321:BY321"/>
    <mergeCell ref="AS12:AX12"/>
    <mergeCell ref="AY12:BD12"/>
    <mergeCell ref="BE12:BK12"/>
    <mergeCell ref="BL12:BT12"/>
    <mergeCell ref="AS8:BT8"/>
    <mergeCell ref="AS9:AX9"/>
    <mergeCell ref="AY9:BD9"/>
    <mergeCell ref="BE9:BK9"/>
    <mergeCell ref="BL9:BT9"/>
    <mergeCell ref="BE10:BK10"/>
    <mergeCell ref="BL10:BT10"/>
    <mergeCell ref="J13:AD13"/>
    <mergeCell ref="AE13:AK13"/>
    <mergeCell ref="AL13:AR13"/>
    <mergeCell ref="AS13:AX13"/>
    <mergeCell ref="AY13:BD13"/>
    <mergeCell ref="BE13:BK13"/>
    <mergeCell ref="BL13:BT13"/>
    <mergeCell ref="AY20:BD20"/>
    <mergeCell ref="BE20:BK20"/>
    <mergeCell ref="BL20:BT20"/>
    <mergeCell ref="J16:AD16"/>
    <mergeCell ref="AE16:AK16"/>
    <mergeCell ref="E11:I11"/>
    <mergeCell ref="J11:AD11"/>
    <mergeCell ref="AE11:AK11"/>
    <mergeCell ref="AL11:AR11"/>
    <mergeCell ref="AS11:AX11"/>
    <mergeCell ref="E4:BT4"/>
    <mergeCell ref="E7:BT7"/>
    <mergeCell ref="E10:I10"/>
    <mergeCell ref="J10:AD10"/>
    <mergeCell ref="AY11:BD11"/>
    <mergeCell ref="AE10:AK10"/>
    <mergeCell ref="AL10:AR10"/>
    <mergeCell ref="AE14:AK14"/>
    <mergeCell ref="AL14:AR14"/>
    <mergeCell ref="AS14:AX14"/>
    <mergeCell ref="J15:AD15"/>
    <mergeCell ref="AE15:AK15"/>
    <mergeCell ref="AL15:AR15"/>
    <mergeCell ref="AS15:AX15"/>
    <mergeCell ref="AY15:BD15"/>
    <mergeCell ref="BE15:BK15"/>
    <mergeCell ref="BL15:BT15"/>
    <mergeCell ref="J14:AD14"/>
    <mergeCell ref="AS10:AX10"/>
    <mergeCell ref="AY10:BD10"/>
    <mergeCell ref="J8:AD8"/>
    <mergeCell ref="AE8:AK8"/>
    <mergeCell ref="BE11:BK11"/>
    <mergeCell ref="BL11:BT11"/>
    <mergeCell ref="J12:AD12"/>
    <mergeCell ref="AE12:AK12"/>
    <mergeCell ref="AL12:AR12"/>
    <mergeCell ref="AL16:AR16"/>
    <mergeCell ref="AS16:AX16"/>
    <mergeCell ref="AY16:BD16"/>
    <mergeCell ref="BE16:BK16"/>
    <mergeCell ref="BL16:BT16"/>
    <mergeCell ref="J20:AD20"/>
    <mergeCell ref="AE20:AK20"/>
    <mergeCell ref="AL20:AR20"/>
    <mergeCell ref="AS20:AX20"/>
    <mergeCell ref="AY17:BD17"/>
    <mergeCell ref="BE17:BK17"/>
    <mergeCell ref="BL17:BT17"/>
    <mergeCell ref="AS17:AX17"/>
    <mergeCell ref="AY18:BD18"/>
    <mergeCell ref="J19:AD19"/>
    <mergeCell ref="AE19:AK19"/>
    <mergeCell ref="AL19:AR19"/>
    <mergeCell ref="AS19:AX19"/>
    <mergeCell ref="AY19:BD19"/>
    <mergeCell ref="BE19:BK19"/>
    <mergeCell ref="BL19:BT19"/>
    <mergeCell ref="AE17:AK17"/>
    <mergeCell ref="AL17:AR17"/>
    <mergeCell ref="AL18:AR18"/>
    <mergeCell ref="AS18:AX18"/>
    <mergeCell ref="J17:AD17"/>
    <mergeCell ref="AY27:BD27"/>
    <mergeCell ref="BE27:BK27"/>
    <mergeCell ref="BL27:BT27"/>
    <mergeCell ref="J28:AD28"/>
    <mergeCell ref="AE28:AK28"/>
    <mergeCell ref="AL28:AR28"/>
    <mergeCell ref="AS28:AX28"/>
    <mergeCell ref="AY28:BD28"/>
    <mergeCell ref="BE28:BK28"/>
    <mergeCell ref="BL28:BT28"/>
    <mergeCell ref="J27:AD27"/>
    <mergeCell ref="AE27:AK27"/>
    <mergeCell ref="AL27:AR27"/>
    <mergeCell ref="AS27:AX27"/>
    <mergeCell ref="AE23:AK23"/>
    <mergeCell ref="AL23:AR23"/>
    <mergeCell ref="AS23:AX23"/>
    <mergeCell ref="AS30:AX30"/>
    <mergeCell ref="AY30:BD30"/>
    <mergeCell ref="BE30:BK30"/>
    <mergeCell ref="BL30:BT30"/>
    <mergeCell ref="J29:AD29"/>
    <mergeCell ref="AE29:AK29"/>
    <mergeCell ref="AL29:AR29"/>
    <mergeCell ref="AS29:AX29"/>
    <mergeCell ref="E30:I30"/>
    <mergeCell ref="J30:AD30"/>
    <mergeCell ref="E34:I34"/>
    <mergeCell ref="J34:AD34"/>
    <mergeCell ref="AE34:AK34"/>
    <mergeCell ref="AL34:AR34"/>
    <mergeCell ref="AS34:AX34"/>
    <mergeCell ref="AY34:BD34"/>
    <mergeCell ref="BE34:BK34"/>
    <mergeCell ref="BL34:BT34"/>
    <mergeCell ref="E26:I26"/>
    <mergeCell ref="J26:AD26"/>
    <mergeCell ref="AE26:AK26"/>
    <mergeCell ref="AL26:AR26"/>
    <mergeCell ref="AS26:AX26"/>
    <mergeCell ref="AY26:BD26"/>
    <mergeCell ref="BE26:BK26"/>
    <mergeCell ref="E18:I18"/>
    <mergeCell ref="E24:I24"/>
    <mergeCell ref="J24:AD24"/>
    <mergeCell ref="AE24:AK24"/>
    <mergeCell ref="AL24:AR24"/>
    <mergeCell ref="AS24:AX24"/>
    <mergeCell ref="AY24:BD24"/>
    <mergeCell ref="BE24:BK24"/>
    <mergeCell ref="BL24:BT24"/>
    <mergeCell ref="E23:I23"/>
    <mergeCell ref="J23:AD23"/>
    <mergeCell ref="AY23:BD23"/>
    <mergeCell ref="BE23:BK23"/>
    <mergeCell ref="BL23:BT23"/>
    <mergeCell ref="BE18:BK18"/>
    <mergeCell ref="BL18:BT18"/>
    <mergeCell ref="J21:AD21"/>
    <mergeCell ref="AE21:AK21"/>
    <mergeCell ref="AL21:AR21"/>
    <mergeCell ref="AS21:AX21"/>
    <mergeCell ref="AY21:BD21"/>
    <mergeCell ref="BE21:BK21"/>
    <mergeCell ref="BL21:BT21"/>
    <mergeCell ref="J18:AD18"/>
    <mergeCell ref="AE18:AK18"/>
    <mergeCell ref="E36:I36"/>
    <mergeCell ref="E29:I29"/>
    <mergeCell ref="E28:I28"/>
    <mergeCell ref="E32:I32"/>
    <mergeCell ref="E33:I33"/>
    <mergeCell ref="J33:AD33"/>
    <mergeCell ref="AE33:AK33"/>
    <mergeCell ref="AL33:AR33"/>
    <mergeCell ref="AS33:AX33"/>
    <mergeCell ref="AY31:BD31"/>
    <mergeCell ref="BE31:BK31"/>
    <mergeCell ref="BL31:BT31"/>
    <mergeCell ref="AY36:BD36"/>
    <mergeCell ref="BE36:BK36"/>
    <mergeCell ref="BL36:BT36"/>
    <mergeCell ref="J36:AD36"/>
    <mergeCell ref="AE36:AK36"/>
    <mergeCell ref="AL36:AR36"/>
    <mergeCell ref="AS36:AX36"/>
    <mergeCell ref="AY33:BD33"/>
    <mergeCell ref="BE33:BK33"/>
    <mergeCell ref="BL33:BT33"/>
    <mergeCell ref="E35:I35"/>
    <mergeCell ref="J35:AD35"/>
    <mergeCell ref="AE35:AK35"/>
    <mergeCell ref="AL35:AR35"/>
    <mergeCell ref="AS35:AX35"/>
    <mergeCell ref="AY35:BD35"/>
    <mergeCell ref="BE35:BK35"/>
    <mergeCell ref="BL35:BT35"/>
    <mergeCell ref="AE30:AK30"/>
    <mergeCell ref="AL30:AR30"/>
    <mergeCell ref="AS41:AX41"/>
    <mergeCell ref="AY41:BD41"/>
    <mergeCell ref="BE41:BK41"/>
    <mergeCell ref="BL41:BT41"/>
    <mergeCell ref="J42:AD42"/>
    <mergeCell ref="AE42:AK42"/>
    <mergeCell ref="AL42:AR42"/>
    <mergeCell ref="AS42:AX42"/>
    <mergeCell ref="AY42:BD42"/>
    <mergeCell ref="BE42:BK42"/>
    <mergeCell ref="BL42:BT42"/>
    <mergeCell ref="E40:I40"/>
    <mergeCell ref="J40:AD40"/>
    <mergeCell ref="AE40:AK40"/>
    <mergeCell ref="AS40:BT40"/>
    <mergeCell ref="E38:I38"/>
    <mergeCell ref="J38:AD38"/>
    <mergeCell ref="AE38:AK38"/>
    <mergeCell ref="AL38:AR38"/>
    <mergeCell ref="AS38:AX38"/>
    <mergeCell ref="AY38:BD38"/>
    <mergeCell ref="BE38:BK38"/>
    <mergeCell ref="BL38:BT38"/>
    <mergeCell ref="E42:I42"/>
    <mergeCell ref="E51:I51"/>
    <mergeCell ref="J51:AD51"/>
    <mergeCell ref="AE51:AK51"/>
    <mergeCell ref="AL51:AR51"/>
    <mergeCell ref="AS51:AX51"/>
    <mergeCell ref="AY51:BD51"/>
    <mergeCell ref="BE51:BK51"/>
    <mergeCell ref="BL51:BT51"/>
    <mergeCell ref="E45:I45"/>
    <mergeCell ref="J45:AD45"/>
    <mergeCell ref="AE45:AK45"/>
    <mergeCell ref="AL45:AR45"/>
    <mergeCell ref="AS45:AX45"/>
    <mergeCell ref="AY45:BD45"/>
    <mergeCell ref="BE45:BK45"/>
    <mergeCell ref="BL45:BT45"/>
    <mergeCell ref="E43:I43"/>
    <mergeCell ref="J43:AD43"/>
    <mergeCell ref="AE43:AK43"/>
    <mergeCell ref="AL43:AR43"/>
    <mergeCell ref="AS43:AX43"/>
    <mergeCell ref="AY43:BD43"/>
    <mergeCell ref="BE43:BK43"/>
    <mergeCell ref="BL43:BT43"/>
    <mergeCell ref="E44:I44"/>
    <mergeCell ref="J44:AD44"/>
    <mergeCell ref="AE44:AK44"/>
    <mergeCell ref="AL44:AR44"/>
    <mergeCell ref="AS44:AX44"/>
    <mergeCell ref="AY44:BD44"/>
    <mergeCell ref="BE44:BK44"/>
    <mergeCell ref="BL44:BT44"/>
    <mergeCell ref="E56:I56"/>
    <mergeCell ref="J56:AD56"/>
    <mergeCell ref="AE56:AK56"/>
    <mergeCell ref="AL56:AR56"/>
    <mergeCell ref="AS56:AX56"/>
    <mergeCell ref="AY56:BD56"/>
    <mergeCell ref="BE56:BK56"/>
    <mergeCell ref="BL56:BT56"/>
    <mergeCell ref="E50:I50"/>
    <mergeCell ref="J50:AD50"/>
    <mergeCell ref="AE50:AK50"/>
    <mergeCell ref="AL50:AR50"/>
    <mergeCell ref="AS50:AX50"/>
    <mergeCell ref="AY50:BD50"/>
    <mergeCell ref="BE50:BK50"/>
    <mergeCell ref="BL50:BT50"/>
    <mergeCell ref="E47:I47"/>
    <mergeCell ref="J47:AD47"/>
    <mergeCell ref="AE47:AK47"/>
    <mergeCell ref="AL47:AR47"/>
    <mergeCell ref="AS47:AX47"/>
    <mergeCell ref="AY47:BD47"/>
    <mergeCell ref="BE47:BK47"/>
    <mergeCell ref="BL47:BT47"/>
    <mergeCell ref="E49:I49"/>
    <mergeCell ref="J49:AD49"/>
    <mergeCell ref="AE49:AK49"/>
    <mergeCell ref="AL49:AR49"/>
    <mergeCell ref="AS49:AX49"/>
    <mergeCell ref="AY49:BD49"/>
    <mergeCell ref="BE49:BK49"/>
    <mergeCell ref="BL49:BT49"/>
    <mergeCell ref="E52:I52"/>
    <mergeCell ref="J52:AD52"/>
    <mergeCell ref="AE52:AK52"/>
    <mergeCell ref="AL52:AR52"/>
    <mergeCell ref="AS52:AX52"/>
    <mergeCell ref="AY52:BD52"/>
    <mergeCell ref="BE52:BK52"/>
    <mergeCell ref="BL52:BT52"/>
    <mergeCell ref="E55:I55"/>
    <mergeCell ref="J55:AD55"/>
    <mergeCell ref="AE55:AK55"/>
    <mergeCell ref="AL55:AR55"/>
    <mergeCell ref="AS55:AX55"/>
    <mergeCell ref="AY55:BD55"/>
    <mergeCell ref="BE55:BK55"/>
    <mergeCell ref="BL55:BT55"/>
    <mergeCell ref="E58:I58"/>
    <mergeCell ref="J58:AD58"/>
    <mergeCell ref="AE58:AK58"/>
    <mergeCell ref="AL58:AR58"/>
    <mergeCell ref="AS58:AX58"/>
    <mergeCell ref="AY58:BD58"/>
    <mergeCell ref="BE58:BK58"/>
    <mergeCell ref="BL58:BT58"/>
    <mergeCell ref="E57:I57"/>
    <mergeCell ref="J57:AD57"/>
    <mergeCell ref="AE57:AK57"/>
    <mergeCell ref="AL57:AR57"/>
    <mergeCell ref="AS57:AX57"/>
    <mergeCell ref="AY57:BD57"/>
    <mergeCell ref="BE57:BK57"/>
    <mergeCell ref="BL57:BT57"/>
    <mergeCell ref="E53:I53"/>
    <mergeCell ref="J53:AD53"/>
    <mergeCell ref="AE53:AK53"/>
    <mergeCell ref="AL53:AR53"/>
    <mergeCell ref="AS53:AX53"/>
    <mergeCell ref="AY53:BD53"/>
    <mergeCell ref="BE53:BK53"/>
    <mergeCell ref="BL53:BT53"/>
    <mergeCell ref="E60:I60"/>
    <mergeCell ref="J60:AD60"/>
    <mergeCell ref="AE60:AK60"/>
    <mergeCell ref="AL60:AR60"/>
    <mergeCell ref="AS60:AX60"/>
    <mergeCell ref="AY60:BD60"/>
    <mergeCell ref="BE60:BK60"/>
    <mergeCell ref="BL60:BT60"/>
    <mergeCell ref="E59:I59"/>
    <mergeCell ref="J59:AD59"/>
    <mergeCell ref="AE59:AK59"/>
    <mergeCell ref="AL59:AR59"/>
    <mergeCell ref="AS59:AX59"/>
    <mergeCell ref="AY59:BD59"/>
    <mergeCell ref="BE59:BK59"/>
    <mergeCell ref="BL59:BT59"/>
    <mergeCell ref="E54:I54"/>
    <mergeCell ref="J54:AD54"/>
    <mergeCell ref="AE54:AK54"/>
    <mergeCell ref="AL54:AR54"/>
    <mergeCell ref="AS54:AX54"/>
    <mergeCell ref="AY54:BD54"/>
    <mergeCell ref="BE54:BK54"/>
    <mergeCell ref="BL54:BT54"/>
    <mergeCell ref="E63:I63"/>
    <mergeCell ref="J63:AD63"/>
    <mergeCell ref="AE63:AK63"/>
    <mergeCell ref="AL63:AR63"/>
    <mergeCell ref="AS63:AX63"/>
    <mergeCell ref="AY63:BD63"/>
    <mergeCell ref="BE63:BK63"/>
    <mergeCell ref="BL63:BT63"/>
    <mergeCell ref="E61:I61"/>
    <mergeCell ref="J61:AD61"/>
    <mergeCell ref="AE61:AK61"/>
    <mergeCell ref="AL61:AR61"/>
    <mergeCell ref="AS61:AX61"/>
    <mergeCell ref="AY61:BD61"/>
    <mergeCell ref="BE61:BK61"/>
    <mergeCell ref="BL61:BT61"/>
    <mergeCell ref="E62:I62"/>
    <mergeCell ref="J62:AD62"/>
    <mergeCell ref="AE62:AK62"/>
    <mergeCell ref="AL62:AR62"/>
    <mergeCell ref="AS62:AX62"/>
    <mergeCell ref="AY62:BD62"/>
    <mergeCell ref="BE62:BK62"/>
    <mergeCell ref="BL62:BT62"/>
    <mergeCell ref="E66:I66"/>
    <mergeCell ref="J66:AD66"/>
    <mergeCell ref="AE66:AK66"/>
    <mergeCell ref="AL66:AR66"/>
    <mergeCell ref="AS66:AX66"/>
    <mergeCell ref="AY66:BD66"/>
    <mergeCell ref="BE66:BK66"/>
    <mergeCell ref="BL66:BT66"/>
    <mergeCell ref="E68:I68"/>
    <mergeCell ref="J68:AD68"/>
    <mergeCell ref="AE68:AK68"/>
    <mergeCell ref="AL68:AR68"/>
    <mergeCell ref="AS68:AX68"/>
    <mergeCell ref="AY68:BD68"/>
    <mergeCell ref="BE68:BK68"/>
    <mergeCell ref="BL68:BT68"/>
    <mergeCell ref="E67:I67"/>
    <mergeCell ref="J67:AD67"/>
    <mergeCell ref="AE67:AK67"/>
    <mergeCell ref="AL67:AR67"/>
    <mergeCell ref="AS67:AX67"/>
    <mergeCell ref="AY67:BD67"/>
    <mergeCell ref="BE67:BK67"/>
    <mergeCell ref="BL67:BT67"/>
    <mergeCell ref="E64:I64"/>
    <mergeCell ref="J64:AD64"/>
    <mergeCell ref="AE64:AK64"/>
    <mergeCell ref="AL64:AR64"/>
    <mergeCell ref="AS64:AX64"/>
    <mergeCell ref="AY64:BD64"/>
    <mergeCell ref="BE64:BK64"/>
    <mergeCell ref="BL64:BT64"/>
    <mergeCell ref="E70:I70"/>
    <mergeCell ref="J70:AD70"/>
    <mergeCell ref="AE70:AK70"/>
    <mergeCell ref="AL70:AR70"/>
    <mergeCell ref="AS70:AX70"/>
    <mergeCell ref="AY70:BD70"/>
    <mergeCell ref="BE70:BK70"/>
    <mergeCell ref="BL70:BT70"/>
    <mergeCell ref="E69:I69"/>
    <mergeCell ref="J69:AD69"/>
    <mergeCell ref="AE69:AK69"/>
    <mergeCell ref="AL69:AR69"/>
    <mergeCell ref="AS69:AX69"/>
    <mergeCell ref="AY69:BD69"/>
    <mergeCell ref="BE69:BK69"/>
    <mergeCell ref="BL69:BT69"/>
    <mergeCell ref="E65:I65"/>
    <mergeCell ref="J65:AD65"/>
    <mergeCell ref="AE65:AK65"/>
    <mergeCell ref="AL65:AR65"/>
    <mergeCell ref="AS65:AX65"/>
    <mergeCell ref="AY65:BD65"/>
    <mergeCell ref="BE65:BK65"/>
    <mergeCell ref="BL65:BT65"/>
    <mergeCell ref="E73:I73"/>
    <mergeCell ref="J73:AD73"/>
    <mergeCell ref="AE73:AK73"/>
    <mergeCell ref="AL73:AR73"/>
    <mergeCell ref="AS73:AX73"/>
    <mergeCell ref="AY73:BD73"/>
    <mergeCell ref="BE73:BK73"/>
    <mergeCell ref="BL73:BT73"/>
    <mergeCell ref="E76:I76"/>
    <mergeCell ref="J76:AD76"/>
    <mergeCell ref="AE76:AK76"/>
    <mergeCell ref="AS76:BT76"/>
    <mergeCell ref="E74:I74"/>
    <mergeCell ref="J74:AD74"/>
    <mergeCell ref="AE74:AK74"/>
    <mergeCell ref="E71:I71"/>
    <mergeCell ref="J71:AD71"/>
    <mergeCell ref="AE71:AK71"/>
    <mergeCell ref="AL71:AR71"/>
    <mergeCell ref="AS71:AX71"/>
    <mergeCell ref="AY71:BD71"/>
    <mergeCell ref="BE71:BK71"/>
    <mergeCell ref="BL71:BT71"/>
    <mergeCell ref="E72:I72"/>
    <mergeCell ref="J72:AD72"/>
    <mergeCell ref="AE72:AK72"/>
    <mergeCell ref="AL72:AR72"/>
    <mergeCell ref="AS72:AX72"/>
    <mergeCell ref="AY72:BD72"/>
    <mergeCell ref="BE72:BK72"/>
    <mergeCell ref="BL72:BT72"/>
    <mergeCell ref="AL74:AR74"/>
    <mergeCell ref="E79:I79"/>
    <mergeCell ref="AE79:AK79"/>
    <mergeCell ref="AL79:AR79"/>
    <mergeCell ref="AS79:AX79"/>
    <mergeCell ref="AY79:BD79"/>
    <mergeCell ref="BE79:BK79"/>
    <mergeCell ref="BL79:BT79"/>
    <mergeCell ref="E82:I82"/>
    <mergeCell ref="J82:AD82"/>
    <mergeCell ref="AE82:AK82"/>
    <mergeCell ref="AL82:AR82"/>
    <mergeCell ref="AS82:AX82"/>
    <mergeCell ref="AY82:BD82"/>
    <mergeCell ref="BE82:BK82"/>
    <mergeCell ref="BL82:BT82"/>
    <mergeCell ref="AS77:AX77"/>
    <mergeCell ref="AY77:BD77"/>
    <mergeCell ref="BE77:BK77"/>
    <mergeCell ref="BL77:BT77"/>
    <mergeCell ref="J78:AD78"/>
    <mergeCell ref="AE78:AK78"/>
    <mergeCell ref="AL78:AR78"/>
    <mergeCell ref="AS78:AX78"/>
    <mergeCell ref="AY78:BD78"/>
    <mergeCell ref="BE78:BK78"/>
    <mergeCell ref="BL78:BT78"/>
    <mergeCell ref="E78:I78"/>
    <mergeCell ref="E84:I84"/>
    <mergeCell ref="J84:AD84"/>
    <mergeCell ref="AE84:AK84"/>
    <mergeCell ref="AL84:AR84"/>
    <mergeCell ref="AS84:AX84"/>
    <mergeCell ref="AY84:BD84"/>
    <mergeCell ref="BE84:BK84"/>
    <mergeCell ref="BL84:BT84"/>
    <mergeCell ref="E83:I83"/>
    <mergeCell ref="J83:AD83"/>
    <mergeCell ref="AE83:AK83"/>
    <mergeCell ref="AL83:AR83"/>
    <mergeCell ref="AS83:AX83"/>
    <mergeCell ref="AY83:BD83"/>
    <mergeCell ref="BE83:BK83"/>
    <mergeCell ref="BL83:BT83"/>
    <mergeCell ref="E80:I80"/>
    <mergeCell ref="J80:AD80"/>
    <mergeCell ref="AE80:AK80"/>
    <mergeCell ref="AL80:AR80"/>
    <mergeCell ref="AS80:AX80"/>
    <mergeCell ref="AY80:BD80"/>
    <mergeCell ref="BE80:BK80"/>
    <mergeCell ref="BL80:BT80"/>
    <mergeCell ref="E81:I81"/>
    <mergeCell ref="J81:AD81"/>
    <mergeCell ref="AE81:AK81"/>
    <mergeCell ref="AL81:AR81"/>
    <mergeCell ref="AS81:AX81"/>
    <mergeCell ref="AY81:BD81"/>
    <mergeCell ref="BE81:BK81"/>
    <mergeCell ref="BL81:BT81"/>
    <mergeCell ref="J85:AD85"/>
    <mergeCell ref="AE85:AK85"/>
    <mergeCell ref="AL85:AR85"/>
    <mergeCell ref="AS85:AX85"/>
    <mergeCell ref="AY85:BD85"/>
    <mergeCell ref="BE85:BK85"/>
    <mergeCell ref="BL85:BT85"/>
    <mergeCell ref="E87:I87"/>
    <mergeCell ref="J87:AD87"/>
    <mergeCell ref="AE87:AK87"/>
    <mergeCell ref="AL87:AR87"/>
    <mergeCell ref="AS87:AX87"/>
    <mergeCell ref="AY87:BD87"/>
    <mergeCell ref="BE87:BK87"/>
    <mergeCell ref="BL87:BT87"/>
    <mergeCell ref="AY86:BD86"/>
    <mergeCell ref="BE86:BK86"/>
    <mergeCell ref="BL86:BT86"/>
    <mergeCell ref="E89:I89"/>
    <mergeCell ref="J89:AD89"/>
    <mergeCell ref="AE89:AK89"/>
    <mergeCell ref="AL89:AR89"/>
    <mergeCell ref="AS89:AX89"/>
    <mergeCell ref="AY89:BD89"/>
    <mergeCell ref="BE89:BK89"/>
    <mergeCell ref="BL89:BT89"/>
    <mergeCell ref="E95:I95"/>
    <mergeCell ref="J95:AD95"/>
    <mergeCell ref="AE95:AK95"/>
    <mergeCell ref="AL95:AR95"/>
    <mergeCell ref="AS95:AX95"/>
    <mergeCell ref="AY95:BD95"/>
    <mergeCell ref="BE95:BK95"/>
    <mergeCell ref="BL95:BT95"/>
    <mergeCell ref="E93:I93"/>
    <mergeCell ref="J93:AD93"/>
    <mergeCell ref="AE93:AK93"/>
    <mergeCell ref="AL93:AR93"/>
    <mergeCell ref="AS93:AX93"/>
    <mergeCell ref="AY93:BD93"/>
    <mergeCell ref="BE93:BK93"/>
    <mergeCell ref="BL93:BT93"/>
    <mergeCell ref="E91:I91"/>
    <mergeCell ref="J91:AD91"/>
    <mergeCell ref="AE91:AK91"/>
    <mergeCell ref="AL91:AR91"/>
    <mergeCell ref="AS91:AX91"/>
    <mergeCell ref="AY91:BD91"/>
    <mergeCell ref="BE91:BK91"/>
    <mergeCell ref="BL91:BT91"/>
    <mergeCell ref="E90:I90"/>
    <mergeCell ref="J90:AD90"/>
    <mergeCell ref="AE90:AK90"/>
    <mergeCell ref="AL90:AR90"/>
    <mergeCell ref="AS90:AX90"/>
    <mergeCell ref="AY90:BD90"/>
    <mergeCell ref="BE90:BK90"/>
    <mergeCell ref="BL90:BT90"/>
    <mergeCell ref="E94:I94"/>
    <mergeCell ref="J94:AD94"/>
    <mergeCell ref="AE94:AK94"/>
    <mergeCell ref="AL94:AR94"/>
    <mergeCell ref="AS94:AX94"/>
    <mergeCell ref="AY94:BD94"/>
    <mergeCell ref="BE94:BK94"/>
    <mergeCell ref="BL94:BT94"/>
    <mergeCell ref="E96:I96"/>
    <mergeCell ref="J96:AD96"/>
    <mergeCell ref="AE96:AK96"/>
    <mergeCell ref="AL96:AR96"/>
    <mergeCell ref="AS96:AX96"/>
    <mergeCell ref="AY96:BD96"/>
    <mergeCell ref="BE96:BK96"/>
    <mergeCell ref="BL96:BT96"/>
    <mergeCell ref="J92:AD92"/>
    <mergeCell ref="AE92:AK92"/>
    <mergeCell ref="AL92:AR92"/>
    <mergeCell ref="AS92:AX92"/>
    <mergeCell ref="AY92:BD92"/>
    <mergeCell ref="BE92:BK92"/>
    <mergeCell ref="BL92:BT92"/>
    <mergeCell ref="E99:I99"/>
    <mergeCell ref="J99:AD99"/>
    <mergeCell ref="AE99:AK99"/>
    <mergeCell ref="AL99:AR99"/>
    <mergeCell ref="AS99:AX99"/>
    <mergeCell ref="AY99:BD99"/>
    <mergeCell ref="BE99:BK99"/>
    <mergeCell ref="BL99:BT99"/>
    <mergeCell ref="E98:I98"/>
    <mergeCell ref="J98:AD98"/>
    <mergeCell ref="AE98:AK98"/>
    <mergeCell ref="AL98:AR98"/>
    <mergeCell ref="AS98:AX98"/>
    <mergeCell ref="AY98:BD98"/>
    <mergeCell ref="BE98:BK98"/>
    <mergeCell ref="BL98:BT98"/>
    <mergeCell ref="E100:I100"/>
    <mergeCell ref="J100:AD100"/>
    <mergeCell ref="AE100:AK100"/>
    <mergeCell ref="AL100:AR100"/>
    <mergeCell ref="AS100:AX100"/>
    <mergeCell ref="AY100:BD100"/>
    <mergeCell ref="BE100:BK100"/>
    <mergeCell ref="BL100:BT100"/>
    <mergeCell ref="AY104:BD104"/>
    <mergeCell ref="BE104:BK104"/>
    <mergeCell ref="BL104:BT104"/>
    <mergeCell ref="E105:I105"/>
    <mergeCell ref="J105:AD105"/>
    <mergeCell ref="AE105:AK105"/>
    <mergeCell ref="AL105:AR105"/>
    <mergeCell ref="AS105:AX105"/>
    <mergeCell ref="AY105:BD105"/>
    <mergeCell ref="BE105:BK105"/>
    <mergeCell ref="BL105:BT105"/>
    <mergeCell ref="E102:I102"/>
    <mergeCell ref="J102:AD102"/>
    <mergeCell ref="AE102:AK102"/>
    <mergeCell ref="AL102:AR102"/>
    <mergeCell ref="E103:I103"/>
    <mergeCell ref="J103:AD103"/>
    <mergeCell ref="AE103:AK103"/>
    <mergeCell ref="AL103:AR103"/>
    <mergeCell ref="AS103:AX103"/>
    <mergeCell ref="AY103:BD103"/>
    <mergeCell ref="BE103:BK103"/>
    <mergeCell ref="BL103:BT103"/>
    <mergeCell ref="E104:I104"/>
    <mergeCell ref="J104:AD104"/>
    <mergeCell ref="AE104:AK104"/>
    <mergeCell ref="AL104:AR104"/>
    <mergeCell ref="AS104:AX104"/>
    <mergeCell ref="E108:I108"/>
    <mergeCell ref="J108:AD108"/>
    <mergeCell ref="AE108:AK108"/>
    <mergeCell ref="AL108:AR108"/>
    <mergeCell ref="AS108:AX108"/>
    <mergeCell ref="AY108:BD108"/>
    <mergeCell ref="BE108:BK108"/>
    <mergeCell ref="BL108:BT108"/>
    <mergeCell ref="E107:I107"/>
    <mergeCell ref="J107:AD107"/>
    <mergeCell ref="AE107:AK107"/>
    <mergeCell ref="AL107:AR107"/>
    <mergeCell ref="AS107:AX107"/>
    <mergeCell ref="AY107:BD107"/>
    <mergeCell ref="BE107:BK107"/>
    <mergeCell ref="BL107:BT107"/>
    <mergeCell ref="E101:I101"/>
    <mergeCell ref="J101:AD101"/>
    <mergeCell ref="AE101:AK101"/>
    <mergeCell ref="AL101:AR101"/>
    <mergeCell ref="AS101:AX101"/>
    <mergeCell ref="AY101:BD101"/>
    <mergeCell ref="BE101:BK101"/>
    <mergeCell ref="BL101:BT101"/>
    <mergeCell ref="E106:I106"/>
    <mergeCell ref="J106:AD106"/>
    <mergeCell ref="AE106:AK106"/>
    <mergeCell ref="AL106:AR106"/>
    <mergeCell ref="AS106:AX106"/>
    <mergeCell ref="AY106:BD106"/>
    <mergeCell ref="BE106:BK106"/>
    <mergeCell ref="BL106:BT106"/>
    <mergeCell ref="E109:I109"/>
    <mergeCell ref="J109:AD109"/>
    <mergeCell ref="AE109:AK109"/>
    <mergeCell ref="AL109:AR109"/>
    <mergeCell ref="AS109:AX109"/>
    <mergeCell ref="AY109:BD109"/>
    <mergeCell ref="BE109:BK109"/>
    <mergeCell ref="BL109:BT109"/>
    <mergeCell ref="E110:I110"/>
    <mergeCell ref="J110:AD110"/>
    <mergeCell ref="AE110:AK110"/>
    <mergeCell ref="AL110:AR110"/>
    <mergeCell ref="AS110:AX110"/>
    <mergeCell ref="AY110:BD110"/>
    <mergeCell ref="BE110:BK110"/>
    <mergeCell ref="BL110:BT110"/>
    <mergeCell ref="E111:I111"/>
    <mergeCell ref="J111:AD111"/>
    <mergeCell ref="AE111:AK111"/>
    <mergeCell ref="AL111:AR111"/>
    <mergeCell ref="AS111:AX111"/>
    <mergeCell ref="AY111:BD111"/>
    <mergeCell ref="BE111:BK111"/>
    <mergeCell ref="BL111:BT111"/>
    <mergeCell ref="E115:I115"/>
    <mergeCell ref="J115:AD115"/>
    <mergeCell ref="AE115:AK115"/>
    <mergeCell ref="AL115:AR115"/>
    <mergeCell ref="AS115:AX115"/>
    <mergeCell ref="AY115:BD115"/>
    <mergeCell ref="BE115:BK115"/>
    <mergeCell ref="BL115:BT115"/>
    <mergeCell ref="E117:I117"/>
    <mergeCell ref="J117:AD117"/>
    <mergeCell ref="AE117:AK117"/>
    <mergeCell ref="AL117:AR117"/>
    <mergeCell ref="AS117:AX117"/>
    <mergeCell ref="AY117:BD117"/>
    <mergeCell ref="BE117:BK117"/>
    <mergeCell ref="BL117:BT117"/>
    <mergeCell ref="E112:BT112"/>
    <mergeCell ref="E113:I113"/>
    <mergeCell ref="J113:AD113"/>
    <mergeCell ref="AE113:AK113"/>
    <mergeCell ref="AS113:BT113"/>
    <mergeCell ref="E116:I116"/>
    <mergeCell ref="J116:AD116"/>
    <mergeCell ref="AE116:AK116"/>
    <mergeCell ref="BE120:BK120"/>
    <mergeCell ref="BL120:BT120"/>
    <mergeCell ref="E118:I118"/>
    <mergeCell ref="J118:AD118"/>
    <mergeCell ref="AE118:AK118"/>
    <mergeCell ref="AL118:AR118"/>
    <mergeCell ref="AS118:AX118"/>
    <mergeCell ref="AY118:BD118"/>
    <mergeCell ref="BE118:BK118"/>
    <mergeCell ref="BL118:BT118"/>
    <mergeCell ref="E119:I119"/>
    <mergeCell ref="J119:AD119"/>
    <mergeCell ref="AE119:AK119"/>
    <mergeCell ref="AL119:AR119"/>
    <mergeCell ref="AS119:AX119"/>
    <mergeCell ref="AY119:BD119"/>
    <mergeCell ref="BE119:BK119"/>
    <mergeCell ref="BL119:BT119"/>
    <mergeCell ref="E127:I127"/>
    <mergeCell ref="J127:AD127"/>
    <mergeCell ref="AE127:AK127"/>
    <mergeCell ref="E124:I124"/>
    <mergeCell ref="J124:AD124"/>
    <mergeCell ref="AE124:AK124"/>
    <mergeCell ref="AL124:AR124"/>
    <mergeCell ref="AS124:AX124"/>
    <mergeCell ref="AY124:BD124"/>
    <mergeCell ref="BE124:BK124"/>
    <mergeCell ref="BL124:BT124"/>
    <mergeCell ref="E125:I125"/>
    <mergeCell ref="J125:AD125"/>
    <mergeCell ref="AE125:AK125"/>
    <mergeCell ref="AL125:AR125"/>
    <mergeCell ref="AS125:AX125"/>
    <mergeCell ref="AY125:BD125"/>
    <mergeCell ref="BE125:BK125"/>
    <mergeCell ref="BL125:BT125"/>
    <mergeCell ref="J130:AD130"/>
    <mergeCell ref="AE130:AK130"/>
    <mergeCell ref="AL130:AR130"/>
    <mergeCell ref="AS130:AX130"/>
    <mergeCell ref="AY130:BD130"/>
    <mergeCell ref="BE130:BK130"/>
    <mergeCell ref="BL130:BT130"/>
    <mergeCell ref="E131:I131"/>
    <mergeCell ref="J131:AD131"/>
    <mergeCell ref="AE131:AK131"/>
    <mergeCell ref="AL131:AR131"/>
    <mergeCell ref="AS131:AX131"/>
    <mergeCell ref="AY131:BD131"/>
    <mergeCell ref="BE131:BK131"/>
    <mergeCell ref="BL131:BT131"/>
    <mergeCell ref="E128:I128"/>
    <mergeCell ref="J128:AD128"/>
    <mergeCell ref="AE128:AK128"/>
    <mergeCell ref="AL128:AR128"/>
    <mergeCell ref="AS128:AX128"/>
    <mergeCell ref="AY128:BD128"/>
    <mergeCell ref="BE128:BK128"/>
    <mergeCell ref="BL128:BT128"/>
    <mergeCell ref="E129:I129"/>
    <mergeCell ref="J129:AD129"/>
    <mergeCell ref="AE129:AK129"/>
    <mergeCell ref="AL129:AR129"/>
    <mergeCell ref="AS129:AX129"/>
    <mergeCell ref="AY129:BD129"/>
    <mergeCell ref="BE129:BK129"/>
    <mergeCell ref="BL129:BT129"/>
    <mergeCell ref="E136:I136"/>
    <mergeCell ref="J136:AD136"/>
    <mergeCell ref="AE136:AK136"/>
    <mergeCell ref="AL136:AR136"/>
    <mergeCell ref="AS136:AX136"/>
    <mergeCell ref="AY136:BD136"/>
    <mergeCell ref="BE136:BK136"/>
    <mergeCell ref="BL136:BT136"/>
    <mergeCell ref="E134:I134"/>
    <mergeCell ref="J134:AD134"/>
    <mergeCell ref="AE134:AK134"/>
    <mergeCell ref="AL134:AR134"/>
    <mergeCell ref="AS134:AX134"/>
    <mergeCell ref="AY134:BD134"/>
    <mergeCell ref="BE134:BK134"/>
    <mergeCell ref="BL134:BT134"/>
    <mergeCell ref="E135:I135"/>
    <mergeCell ref="J135:AD135"/>
    <mergeCell ref="AE135:AK135"/>
    <mergeCell ref="AL135:AR135"/>
    <mergeCell ref="AS135:AX135"/>
    <mergeCell ref="AY135:BD135"/>
    <mergeCell ref="BE135:BK135"/>
    <mergeCell ref="BL135:BT135"/>
    <mergeCell ref="E137:I137"/>
    <mergeCell ref="J137:AD137"/>
    <mergeCell ref="AE137:AK137"/>
    <mergeCell ref="AL137:AR137"/>
    <mergeCell ref="AS137:AX137"/>
    <mergeCell ref="AY137:BD137"/>
    <mergeCell ref="BE137:BK137"/>
    <mergeCell ref="BL137:BT137"/>
    <mergeCell ref="E139:I139"/>
    <mergeCell ref="J139:AD139"/>
    <mergeCell ref="AE139:AK139"/>
    <mergeCell ref="AL139:AR139"/>
    <mergeCell ref="AS139:AX139"/>
    <mergeCell ref="AY139:BD139"/>
    <mergeCell ref="BE139:BK139"/>
    <mergeCell ref="BL139:BT139"/>
    <mergeCell ref="E140:I140"/>
    <mergeCell ref="J140:AD140"/>
    <mergeCell ref="AE140:AK140"/>
    <mergeCell ref="AL140:AR140"/>
    <mergeCell ref="AS140:AX140"/>
    <mergeCell ref="AY140:BD140"/>
    <mergeCell ref="BE140:BK140"/>
    <mergeCell ref="BL140:BT140"/>
    <mergeCell ref="E138:I138"/>
    <mergeCell ref="J138:AD138"/>
    <mergeCell ref="AE138:AK138"/>
    <mergeCell ref="AL138:AR138"/>
    <mergeCell ref="AS138:AX138"/>
    <mergeCell ref="AY138:BD138"/>
    <mergeCell ref="BE138:BK138"/>
    <mergeCell ref="BL138:BT138"/>
    <mergeCell ref="E143:I143"/>
    <mergeCell ref="J143:AD143"/>
    <mergeCell ref="AE143:AK143"/>
    <mergeCell ref="AL143:AR143"/>
    <mergeCell ref="AS143:AX143"/>
    <mergeCell ref="AY143:BD143"/>
    <mergeCell ref="BE143:BK143"/>
    <mergeCell ref="BL143:BT143"/>
    <mergeCell ref="E142:I142"/>
    <mergeCell ref="J142:AD142"/>
    <mergeCell ref="AE142:AK142"/>
    <mergeCell ref="AL142:AR142"/>
    <mergeCell ref="BL142:BT142"/>
    <mergeCell ref="E141:I141"/>
    <mergeCell ref="J141:AD141"/>
    <mergeCell ref="AE141:AK141"/>
    <mergeCell ref="AL141:AR141"/>
    <mergeCell ref="AS141:AX141"/>
    <mergeCell ref="AY141:BD141"/>
    <mergeCell ref="BE141:BK141"/>
    <mergeCell ref="BL141:BT141"/>
    <mergeCell ref="E147:I147"/>
    <mergeCell ref="J147:AD147"/>
    <mergeCell ref="AE147:AK147"/>
    <mergeCell ref="AL147:AR147"/>
    <mergeCell ref="AS147:AX147"/>
    <mergeCell ref="AY147:BD147"/>
    <mergeCell ref="BE147:BK147"/>
    <mergeCell ref="BL147:BT147"/>
    <mergeCell ref="E149:I149"/>
    <mergeCell ref="J149:AD149"/>
    <mergeCell ref="AE149:AK149"/>
    <mergeCell ref="AS149:BT149"/>
    <mergeCell ref="E151:I151"/>
    <mergeCell ref="E146:I146"/>
    <mergeCell ref="E144:I144"/>
    <mergeCell ref="J144:AD144"/>
    <mergeCell ref="AE144:AK144"/>
    <mergeCell ref="AL144:AR144"/>
    <mergeCell ref="AS144:AX144"/>
    <mergeCell ref="AY144:BD144"/>
    <mergeCell ref="BE144:BK144"/>
    <mergeCell ref="BL144:BT144"/>
    <mergeCell ref="E145:I145"/>
    <mergeCell ref="J145:AD145"/>
    <mergeCell ref="AE145:AK145"/>
    <mergeCell ref="AL145:AR145"/>
    <mergeCell ref="AS145:AX145"/>
    <mergeCell ref="AY145:BD145"/>
    <mergeCell ref="BE145:BK145"/>
    <mergeCell ref="BL145:BT145"/>
    <mergeCell ref="E153:I153"/>
    <mergeCell ref="J153:AD153"/>
    <mergeCell ref="AS150:AX150"/>
    <mergeCell ref="AY150:BD150"/>
    <mergeCell ref="BE150:BK150"/>
    <mergeCell ref="BL150:BT150"/>
    <mergeCell ref="J151:AD151"/>
    <mergeCell ref="AE151:AK151"/>
    <mergeCell ref="AL151:AR151"/>
    <mergeCell ref="AS151:AX151"/>
    <mergeCell ref="AY151:BD151"/>
    <mergeCell ref="BE151:BK151"/>
    <mergeCell ref="BL151:BT151"/>
    <mergeCell ref="E152:I152"/>
    <mergeCell ref="AE153:AK153"/>
    <mergeCell ref="AL153:AR153"/>
    <mergeCell ref="AS153:AX153"/>
    <mergeCell ref="AY153:BD153"/>
    <mergeCell ref="BE153:BK153"/>
    <mergeCell ref="BL153:BT153"/>
    <mergeCell ref="E156:I156"/>
    <mergeCell ref="J156:AD156"/>
    <mergeCell ref="AE156:AK156"/>
    <mergeCell ref="AL156:AR156"/>
    <mergeCell ref="AS156:AX156"/>
    <mergeCell ref="AY156:BD156"/>
    <mergeCell ref="BE156:BK156"/>
    <mergeCell ref="BL156:BT156"/>
    <mergeCell ref="E158:I158"/>
    <mergeCell ref="J158:AD158"/>
    <mergeCell ref="AE158:AK158"/>
    <mergeCell ref="AL158:AR158"/>
    <mergeCell ref="AS158:AX158"/>
    <mergeCell ref="AY158:BD158"/>
    <mergeCell ref="BE158:BK158"/>
    <mergeCell ref="BL158:BT158"/>
    <mergeCell ref="E154:I154"/>
    <mergeCell ref="J154:AD154"/>
    <mergeCell ref="AE154:AK154"/>
    <mergeCell ref="AL154:AR154"/>
    <mergeCell ref="AS154:AX154"/>
    <mergeCell ref="AY154:BD154"/>
    <mergeCell ref="BE154:BK154"/>
    <mergeCell ref="BL154:BT154"/>
    <mergeCell ref="E155:I155"/>
    <mergeCell ref="J155:AD155"/>
    <mergeCell ref="AE155:AK155"/>
    <mergeCell ref="AL155:AR155"/>
    <mergeCell ref="AS155:AX155"/>
    <mergeCell ref="AY155:BD155"/>
    <mergeCell ref="BE155:BK155"/>
    <mergeCell ref="BL155:BT155"/>
    <mergeCell ref="E161:I161"/>
    <mergeCell ref="J161:AD161"/>
    <mergeCell ref="AE161:AK161"/>
    <mergeCell ref="AL161:AR161"/>
    <mergeCell ref="AS161:AX161"/>
    <mergeCell ref="AY161:BD161"/>
    <mergeCell ref="BE161:BK161"/>
    <mergeCell ref="BL161:BT161"/>
    <mergeCell ref="E157:I157"/>
    <mergeCell ref="J157:AD157"/>
    <mergeCell ref="AE157:AK157"/>
    <mergeCell ref="AL157:AR157"/>
    <mergeCell ref="AS157:AX157"/>
    <mergeCell ref="AY157:BD157"/>
    <mergeCell ref="BE157:BK157"/>
    <mergeCell ref="BL157:BT157"/>
    <mergeCell ref="E159:I159"/>
    <mergeCell ref="J159:AD159"/>
    <mergeCell ref="AE159:AK159"/>
    <mergeCell ref="AL159:AR159"/>
    <mergeCell ref="AS159:AX159"/>
    <mergeCell ref="AY159:BD159"/>
    <mergeCell ref="BE159:BK159"/>
    <mergeCell ref="BL159:BT159"/>
    <mergeCell ref="E162:I162"/>
    <mergeCell ref="J162:AD162"/>
    <mergeCell ref="AE162:AK162"/>
    <mergeCell ref="AL162:AR162"/>
    <mergeCell ref="AS162:AX162"/>
    <mergeCell ref="AY162:BD162"/>
    <mergeCell ref="BE162:BK162"/>
    <mergeCell ref="BL162:BT162"/>
    <mergeCell ref="E174:I174"/>
    <mergeCell ref="E170:I170"/>
    <mergeCell ref="J170:AD170"/>
    <mergeCell ref="AE170:AK170"/>
    <mergeCell ref="AL170:AR170"/>
    <mergeCell ref="AS170:AX170"/>
    <mergeCell ref="AY170:BD170"/>
    <mergeCell ref="BE170:BK170"/>
    <mergeCell ref="BL170:BT170"/>
    <mergeCell ref="E167:I167"/>
    <mergeCell ref="J167:AD167"/>
    <mergeCell ref="AE167:AK167"/>
    <mergeCell ref="AL167:AR167"/>
    <mergeCell ref="AS167:AX167"/>
    <mergeCell ref="AY167:BD167"/>
    <mergeCell ref="BE167:BK167"/>
    <mergeCell ref="BL168:BT168"/>
    <mergeCell ref="E163:I163"/>
    <mergeCell ref="J163:AD163"/>
    <mergeCell ref="AE163:AK163"/>
    <mergeCell ref="AL163:AR163"/>
    <mergeCell ref="AS163:AX163"/>
    <mergeCell ref="AY163:BD163"/>
    <mergeCell ref="BE163:BK163"/>
    <mergeCell ref="BL163:BT163"/>
    <mergeCell ref="E164:I164"/>
    <mergeCell ref="J164:AD164"/>
    <mergeCell ref="AE164:AK164"/>
    <mergeCell ref="AL164:AR164"/>
    <mergeCell ref="AS164:AX164"/>
    <mergeCell ref="AY164:BD164"/>
    <mergeCell ref="BE164:BK164"/>
    <mergeCell ref="BL164:BT164"/>
    <mergeCell ref="E165:I165"/>
    <mergeCell ref="J165:AD165"/>
    <mergeCell ref="AE165:AK165"/>
    <mergeCell ref="AL165:AR165"/>
    <mergeCell ref="AS165:AX165"/>
    <mergeCell ref="AY165:BD165"/>
    <mergeCell ref="BE165:BK165"/>
    <mergeCell ref="BL165:BT165"/>
    <mergeCell ref="E169:I169"/>
    <mergeCell ref="J169:AD169"/>
    <mergeCell ref="AE169:AK169"/>
    <mergeCell ref="AL169:AR169"/>
    <mergeCell ref="AS169:AX169"/>
    <mergeCell ref="AY169:BD169"/>
    <mergeCell ref="BE169:BK169"/>
    <mergeCell ref="BL169:BT169"/>
    <mergeCell ref="E166:I166"/>
    <mergeCell ref="J166:AD166"/>
    <mergeCell ref="AE166:AK166"/>
    <mergeCell ref="AL166:AR166"/>
    <mergeCell ref="AS166:AX166"/>
    <mergeCell ref="AY166:BD166"/>
    <mergeCell ref="BE166:BK166"/>
    <mergeCell ref="BL166:BT166"/>
    <mergeCell ref="E171:I171"/>
    <mergeCell ref="J171:AD171"/>
    <mergeCell ref="AE171:AK171"/>
    <mergeCell ref="AL171:AR171"/>
    <mergeCell ref="AS171:AX171"/>
    <mergeCell ref="AY171:BD171"/>
    <mergeCell ref="BE171:BK171"/>
    <mergeCell ref="BL171:BT171"/>
    <mergeCell ref="BL167:BT167"/>
    <mergeCell ref="E168:I168"/>
    <mergeCell ref="J168:AD168"/>
    <mergeCell ref="AE168:AK168"/>
    <mergeCell ref="AL168:AR168"/>
    <mergeCell ref="AS168:AX168"/>
    <mergeCell ref="AY168:BD168"/>
    <mergeCell ref="BE168:BK168"/>
    <mergeCell ref="E175:BT175"/>
    <mergeCell ref="E176:I176"/>
    <mergeCell ref="J176:AD176"/>
    <mergeCell ref="AE176:AK176"/>
    <mergeCell ref="AS176:BT176"/>
    <mergeCell ref="AS177:AX177"/>
    <mergeCell ref="AY177:BD177"/>
    <mergeCell ref="BE177:BK177"/>
    <mergeCell ref="BL177:BT177"/>
    <mergeCell ref="E172:I172"/>
    <mergeCell ref="J172:AD172"/>
    <mergeCell ref="AE172:AK172"/>
    <mergeCell ref="AL172:AR172"/>
    <mergeCell ref="AS172:AX172"/>
    <mergeCell ref="AY172:BD172"/>
    <mergeCell ref="BE172:BK172"/>
    <mergeCell ref="BL172:BT172"/>
    <mergeCell ref="E173:I173"/>
    <mergeCell ref="J173:AD173"/>
    <mergeCell ref="AE173:AK173"/>
    <mergeCell ref="AL173:AR173"/>
    <mergeCell ref="AS173:AX173"/>
    <mergeCell ref="AY173:BD173"/>
    <mergeCell ref="BE173:BK173"/>
    <mergeCell ref="BE174:BK174"/>
    <mergeCell ref="BL174:BT174"/>
    <mergeCell ref="AS178:AX178"/>
    <mergeCell ref="AY178:BD178"/>
    <mergeCell ref="BE178:BK178"/>
    <mergeCell ref="BL178:BT178"/>
    <mergeCell ref="E181:I181"/>
    <mergeCell ref="J181:AD181"/>
    <mergeCell ref="AE181:AK181"/>
    <mergeCell ref="AL181:AR181"/>
    <mergeCell ref="AS181:AX181"/>
    <mergeCell ref="AY181:BD181"/>
    <mergeCell ref="BE181:BK181"/>
    <mergeCell ref="BL181:BT181"/>
    <mergeCell ref="E179:I179"/>
    <mergeCell ref="J179:AD179"/>
    <mergeCell ref="E180:I180"/>
    <mergeCell ref="J180:AD180"/>
    <mergeCell ref="AE180:AK180"/>
    <mergeCell ref="AL180:AR180"/>
    <mergeCell ref="AS180:AX180"/>
    <mergeCell ref="AY180:BD180"/>
    <mergeCell ref="BE180:BK180"/>
    <mergeCell ref="BL180:BT180"/>
    <mergeCell ref="AE179:AK179"/>
    <mergeCell ref="AL179:AR179"/>
    <mergeCell ref="AS179:AX179"/>
    <mergeCell ref="AY179:BD179"/>
    <mergeCell ref="BE179:BK179"/>
    <mergeCell ref="BL179:BT179"/>
    <mergeCell ref="AL178:AR178"/>
    <mergeCell ref="E178:I178"/>
    <mergeCell ref="J178:AD178"/>
    <mergeCell ref="AE178:AK178"/>
    <mergeCell ref="E187:I187"/>
    <mergeCell ref="J187:AD187"/>
    <mergeCell ref="AE187:AK187"/>
    <mergeCell ref="AL187:AR187"/>
    <mergeCell ref="AS187:AX187"/>
    <mergeCell ref="AY187:BD187"/>
    <mergeCell ref="BE187:BK187"/>
    <mergeCell ref="BL187:BT187"/>
    <mergeCell ref="E188:I188"/>
    <mergeCell ref="J188:AD188"/>
    <mergeCell ref="AE188:AK188"/>
    <mergeCell ref="AL188:AR188"/>
    <mergeCell ref="AS188:AX188"/>
    <mergeCell ref="AY188:BD188"/>
    <mergeCell ref="BE188:BK188"/>
    <mergeCell ref="BL188:BT188"/>
    <mergeCell ref="AS183:AX183"/>
    <mergeCell ref="AY183:BD183"/>
    <mergeCell ref="BE183:BK183"/>
    <mergeCell ref="BL183:BT183"/>
    <mergeCell ref="J185:AD185"/>
    <mergeCell ref="AE185:AK185"/>
    <mergeCell ref="AL185:AR185"/>
    <mergeCell ref="AS185:AX185"/>
    <mergeCell ref="AY185:BD185"/>
    <mergeCell ref="BE185:BK185"/>
    <mergeCell ref="BL185:BT185"/>
    <mergeCell ref="J183:AD183"/>
    <mergeCell ref="AE183:AK183"/>
    <mergeCell ref="AL183:AR183"/>
    <mergeCell ref="E191:I191"/>
    <mergeCell ref="J191:AD191"/>
    <mergeCell ref="AE191:AK191"/>
    <mergeCell ref="AL191:AR191"/>
    <mergeCell ref="AS191:AX191"/>
    <mergeCell ref="AY191:BD191"/>
    <mergeCell ref="BE191:BK191"/>
    <mergeCell ref="BL191:BT191"/>
    <mergeCell ref="E190:I190"/>
    <mergeCell ref="J190:AD190"/>
    <mergeCell ref="AE190:AK190"/>
    <mergeCell ref="AL190:AR190"/>
    <mergeCell ref="AS190:AX190"/>
    <mergeCell ref="AY190:BD190"/>
    <mergeCell ref="BE190:BK190"/>
    <mergeCell ref="BL190:BT190"/>
    <mergeCell ref="E186:I186"/>
    <mergeCell ref="J186:AD186"/>
    <mergeCell ref="AE186:AK186"/>
    <mergeCell ref="AL186:AR186"/>
    <mergeCell ref="AS186:AX186"/>
    <mergeCell ref="AY186:BD186"/>
    <mergeCell ref="BE186:BK186"/>
    <mergeCell ref="BL186:BT186"/>
    <mergeCell ref="E189:I189"/>
    <mergeCell ref="J189:AD189"/>
    <mergeCell ref="AE189:AK189"/>
    <mergeCell ref="AL189:AR189"/>
    <mergeCell ref="AS189:AX189"/>
    <mergeCell ref="AY189:BD189"/>
    <mergeCell ref="BE189:BK189"/>
    <mergeCell ref="BL189:BT189"/>
    <mergeCell ref="E194:I194"/>
    <mergeCell ref="J194:AD194"/>
    <mergeCell ref="AE194:AK194"/>
    <mergeCell ref="AL194:AR194"/>
    <mergeCell ref="E192:I192"/>
    <mergeCell ref="J192:AD192"/>
    <mergeCell ref="AE192:AK192"/>
    <mergeCell ref="AL192:AR192"/>
    <mergeCell ref="AS192:AX192"/>
    <mergeCell ref="AY192:BD192"/>
    <mergeCell ref="BE192:BK192"/>
    <mergeCell ref="BL192:BT192"/>
    <mergeCell ref="E193:I193"/>
    <mergeCell ref="J193:AD193"/>
    <mergeCell ref="AE193:AK193"/>
    <mergeCell ref="AL193:AR193"/>
    <mergeCell ref="AS193:AX193"/>
    <mergeCell ref="AY193:BD193"/>
    <mergeCell ref="BE193:BK193"/>
    <mergeCell ref="BL193:BT193"/>
    <mergeCell ref="AS194:AX194"/>
    <mergeCell ref="AY194:BD194"/>
    <mergeCell ref="BE194:BK194"/>
    <mergeCell ref="BL194:BT194"/>
    <mergeCell ref="E197:I197"/>
    <mergeCell ref="J197:AD197"/>
    <mergeCell ref="AE197:AK197"/>
    <mergeCell ref="AL197:AR197"/>
    <mergeCell ref="AS197:AX197"/>
    <mergeCell ref="AY197:BD197"/>
    <mergeCell ref="BE197:BK197"/>
    <mergeCell ref="BL197:BT197"/>
    <mergeCell ref="E198:I198"/>
    <mergeCell ref="J198:AD198"/>
    <mergeCell ref="AE198:AK198"/>
    <mergeCell ref="AL198:AR198"/>
    <mergeCell ref="AS198:AX198"/>
    <mergeCell ref="AY198:BD198"/>
    <mergeCell ref="BE198:BK198"/>
    <mergeCell ref="BL198:BT198"/>
    <mergeCell ref="E196:I196"/>
    <mergeCell ref="J196:AD196"/>
    <mergeCell ref="AE196:AK196"/>
    <mergeCell ref="AL196:AR196"/>
    <mergeCell ref="AS196:AX196"/>
    <mergeCell ref="AY196:BD196"/>
    <mergeCell ref="BE196:BK196"/>
    <mergeCell ref="BL196:BT196"/>
    <mergeCell ref="E201:I201"/>
    <mergeCell ref="J201:AD201"/>
    <mergeCell ref="AE201:AK201"/>
    <mergeCell ref="AL201:AR201"/>
    <mergeCell ref="AS201:AX201"/>
    <mergeCell ref="AY201:BD201"/>
    <mergeCell ref="BE201:BK201"/>
    <mergeCell ref="BL201:BT201"/>
    <mergeCell ref="E200:I200"/>
    <mergeCell ref="J200:AD200"/>
    <mergeCell ref="AE200:AK200"/>
    <mergeCell ref="AL200:AR200"/>
    <mergeCell ref="AS200:AX200"/>
    <mergeCell ref="AY200:BD200"/>
    <mergeCell ref="BE200:BK200"/>
    <mergeCell ref="BL200:BT200"/>
    <mergeCell ref="E195:I195"/>
    <mergeCell ref="J195:AD195"/>
    <mergeCell ref="AE195:AK195"/>
    <mergeCell ref="AL195:AR195"/>
    <mergeCell ref="AS195:AX195"/>
    <mergeCell ref="AY195:BD195"/>
    <mergeCell ref="BE195:BK195"/>
    <mergeCell ref="BL195:BT195"/>
    <mergeCell ref="E199:I199"/>
    <mergeCell ref="J199:AD199"/>
    <mergeCell ref="AE199:AK199"/>
    <mergeCell ref="AL199:AR199"/>
    <mergeCell ref="AS199:AX199"/>
    <mergeCell ref="AY199:BD199"/>
    <mergeCell ref="BE199:BK199"/>
    <mergeCell ref="BL199:BT199"/>
    <mergeCell ref="E204:I204"/>
    <mergeCell ref="J204:AD204"/>
    <mergeCell ref="AE204:AK204"/>
    <mergeCell ref="AL204:AR204"/>
    <mergeCell ref="AS204:AX204"/>
    <mergeCell ref="BE204:BK204"/>
    <mergeCell ref="BL204:BT204"/>
    <mergeCell ref="E206:I206"/>
    <mergeCell ref="J206:AD206"/>
    <mergeCell ref="AE206:AK206"/>
    <mergeCell ref="AS206:BT206"/>
    <mergeCell ref="AS207:AX207"/>
    <mergeCell ref="AY207:BD207"/>
    <mergeCell ref="BE207:BK207"/>
    <mergeCell ref="BL207:BT207"/>
    <mergeCell ref="E202:I202"/>
    <mergeCell ref="J202:AD202"/>
    <mergeCell ref="AE202:AK202"/>
    <mergeCell ref="AL202:AR202"/>
    <mergeCell ref="AS202:AX202"/>
    <mergeCell ref="AY202:BD202"/>
    <mergeCell ref="BE202:BK202"/>
    <mergeCell ref="BL202:BT202"/>
    <mergeCell ref="E203:I203"/>
    <mergeCell ref="J203:AD203"/>
    <mergeCell ref="AE203:AK203"/>
    <mergeCell ref="AL203:AR203"/>
    <mergeCell ref="AS203:AX203"/>
    <mergeCell ref="AY203:BD203"/>
    <mergeCell ref="BE203:BK203"/>
    <mergeCell ref="BL203:BT203"/>
    <mergeCell ref="AY204:BD204"/>
    <mergeCell ref="E208:I208"/>
    <mergeCell ref="J208:AD208"/>
    <mergeCell ref="AE208:AK208"/>
    <mergeCell ref="AL208:AR208"/>
    <mergeCell ref="AS208:AX208"/>
    <mergeCell ref="AY208:BD208"/>
    <mergeCell ref="BE208:BK208"/>
    <mergeCell ref="BL208:BT208"/>
    <mergeCell ref="E210:I210"/>
    <mergeCell ref="J210:AD210"/>
    <mergeCell ref="AE210:AK210"/>
    <mergeCell ref="AL210:AR210"/>
    <mergeCell ref="AS210:AX210"/>
    <mergeCell ref="AY210:BD210"/>
    <mergeCell ref="BE210:BK210"/>
    <mergeCell ref="BL210:BT210"/>
    <mergeCell ref="E209:I209"/>
    <mergeCell ref="J209:AD209"/>
    <mergeCell ref="AE209:AK209"/>
    <mergeCell ref="AL209:AR209"/>
    <mergeCell ref="AS209:AX209"/>
    <mergeCell ref="AY209:BD209"/>
    <mergeCell ref="BE209:BK209"/>
    <mergeCell ref="BL209:BT209"/>
    <mergeCell ref="E213:I213"/>
    <mergeCell ref="E211:I211"/>
    <mergeCell ref="J211:AD211"/>
    <mergeCell ref="AE211:AK211"/>
    <mergeCell ref="AL211:AR211"/>
    <mergeCell ref="AS211:AX211"/>
    <mergeCell ref="AY211:BD211"/>
    <mergeCell ref="BE211:BK211"/>
    <mergeCell ref="BL211:BT211"/>
    <mergeCell ref="E212:I212"/>
    <mergeCell ref="J212:AD212"/>
    <mergeCell ref="AE212:AK212"/>
    <mergeCell ref="AL212:AR212"/>
    <mergeCell ref="AS212:AX212"/>
    <mergeCell ref="AY212:BD212"/>
    <mergeCell ref="BE212:BK212"/>
    <mergeCell ref="BL212:BT212"/>
    <mergeCell ref="BL213:BT213"/>
    <mergeCell ref="J213:AD213"/>
    <mergeCell ref="AE213:AK213"/>
    <mergeCell ref="AL213:AR213"/>
    <mergeCell ref="AS213:AX213"/>
    <mergeCell ref="AY213:BD213"/>
    <mergeCell ref="BE213:BK213"/>
    <mergeCell ref="E217:I217"/>
    <mergeCell ref="J217:AD217"/>
    <mergeCell ref="AE217:AK217"/>
    <mergeCell ref="AL217:AR217"/>
    <mergeCell ref="AS217:AX217"/>
    <mergeCell ref="AY217:BD217"/>
    <mergeCell ref="BE217:BK217"/>
    <mergeCell ref="BL217:BT217"/>
    <mergeCell ref="AL218:AR218"/>
    <mergeCell ref="AS218:AX218"/>
    <mergeCell ref="AY218:BD218"/>
    <mergeCell ref="BE218:BK218"/>
    <mergeCell ref="BL218:BT218"/>
    <mergeCell ref="E218:I218"/>
    <mergeCell ref="E226:I226"/>
    <mergeCell ref="J226:AD226"/>
    <mergeCell ref="AE226:AK226"/>
    <mergeCell ref="AL226:AR226"/>
    <mergeCell ref="AS226:AX226"/>
    <mergeCell ref="AY226:BD226"/>
    <mergeCell ref="BE226:BK226"/>
    <mergeCell ref="BL226:BT226"/>
    <mergeCell ref="E224:I224"/>
    <mergeCell ref="J224:AD224"/>
    <mergeCell ref="E222:I222"/>
    <mergeCell ref="J222:AD222"/>
    <mergeCell ref="BL223:BT223"/>
    <mergeCell ref="E214:I214"/>
    <mergeCell ref="J214:AD214"/>
    <mergeCell ref="AE214:AK214"/>
    <mergeCell ref="AL214:AR214"/>
    <mergeCell ref="AS214:AX214"/>
    <mergeCell ref="AY214:BD214"/>
    <mergeCell ref="BE214:BK214"/>
    <mergeCell ref="BL214:BT214"/>
    <mergeCell ref="E216:I216"/>
    <mergeCell ref="J216:AD216"/>
    <mergeCell ref="AE216:AK216"/>
    <mergeCell ref="AL216:AR216"/>
    <mergeCell ref="AS216:AX216"/>
    <mergeCell ref="AY216:BD216"/>
    <mergeCell ref="BE216:BK216"/>
    <mergeCell ref="BL216:BT216"/>
    <mergeCell ref="E215:I215"/>
    <mergeCell ref="J215:AD215"/>
    <mergeCell ref="AE215:AK215"/>
    <mergeCell ref="AL215:AR215"/>
    <mergeCell ref="AS215:AX215"/>
    <mergeCell ref="AY215:BD215"/>
    <mergeCell ref="BE215:BK215"/>
    <mergeCell ref="BL215:BT215"/>
    <mergeCell ref="E219:I219"/>
    <mergeCell ref="J289:AD289"/>
    <mergeCell ref="AE289:AK289"/>
    <mergeCell ref="AL289:AR289"/>
    <mergeCell ref="AS289:AX289"/>
    <mergeCell ref="AY289:BD289"/>
    <mergeCell ref="BE289:BK289"/>
    <mergeCell ref="BL289:BT289"/>
    <mergeCell ref="E220:I220"/>
    <mergeCell ref="J220:AD220"/>
    <mergeCell ref="AE220:AK220"/>
    <mergeCell ref="AL220:AR220"/>
    <mergeCell ref="AS220:AX220"/>
    <mergeCell ref="AY220:BD220"/>
    <mergeCell ref="BE220:BK220"/>
    <mergeCell ref="BL220:BT220"/>
    <mergeCell ref="BE243:BK243"/>
    <mergeCell ref="BL243:BT243"/>
    <mergeCell ref="E227:I227"/>
    <mergeCell ref="J227:AD227"/>
    <mergeCell ref="AE227:AK227"/>
    <mergeCell ref="AL227:AR227"/>
    <mergeCell ref="AS227:AX227"/>
    <mergeCell ref="AY227:BD227"/>
    <mergeCell ref="AE240:AK240"/>
    <mergeCell ref="E225:I225"/>
    <mergeCell ref="J225:AD225"/>
    <mergeCell ref="AE225:AK225"/>
    <mergeCell ref="AL225:AR225"/>
    <mergeCell ref="AS225:AX225"/>
    <mergeCell ref="AY225:BD225"/>
    <mergeCell ref="BE225:BK225"/>
    <mergeCell ref="E221:I221"/>
    <mergeCell ref="J221:AD221"/>
    <mergeCell ref="AE221:AK221"/>
    <mergeCell ref="AL221:AR221"/>
    <mergeCell ref="AS221:AX221"/>
    <mergeCell ref="AY221:BD221"/>
    <mergeCell ref="BE221:BK221"/>
    <mergeCell ref="BL221:BT221"/>
    <mergeCell ref="E229:I229"/>
    <mergeCell ref="J229:AD229"/>
    <mergeCell ref="AE229:AK229"/>
    <mergeCell ref="AL229:AR229"/>
    <mergeCell ref="AS229:AX229"/>
    <mergeCell ref="AY229:BD229"/>
    <mergeCell ref="BE229:BK229"/>
    <mergeCell ref="BL229:BT229"/>
    <mergeCell ref="E223:I223"/>
    <mergeCell ref="J223:AD223"/>
    <mergeCell ref="AE223:AK223"/>
    <mergeCell ref="AL223:AR223"/>
    <mergeCell ref="AE224:AK224"/>
    <mergeCell ref="AL224:AR224"/>
    <mergeCell ref="AS223:AX223"/>
    <mergeCell ref="AY223:BD223"/>
    <mergeCell ref="BE223:BK223"/>
    <mergeCell ref="AL230:AR230"/>
    <mergeCell ref="AS230:AX230"/>
    <mergeCell ref="AY230:BD230"/>
    <mergeCell ref="BE230:BK230"/>
    <mergeCell ref="BL230:BT230"/>
    <mergeCell ref="E230:I230"/>
    <mergeCell ref="J230:AD230"/>
    <mergeCell ref="AE230:AK230"/>
    <mergeCell ref="E228:I228"/>
    <mergeCell ref="J228:AD228"/>
    <mergeCell ref="AE228:AK228"/>
    <mergeCell ref="AL228:AR228"/>
    <mergeCell ref="AS228:AX228"/>
    <mergeCell ref="AY228:BD228"/>
    <mergeCell ref="BE228:BK228"/>
    <mergeCell ref="BL228:BT228"/>
    <mergeCell ref="AS224:AX224"/>
    <mergeCell ref="AY224:BD224"/>
    <mergeCell ref="BE224:BK224"/>
    <mergeCell ref="BL224:BT224"/>
    <mergeCell ref="BE227:BK227"/>
    <mergeCell ref="BL227:BT227"/>
    <mergeCell ref="BL225:BT225"/>
    <mergeCell ref="E234:I234"/>
    <mergeCell ref="J234:AD234"/>
    <mergeCell ref="AE234:AK234"/>
    <mergeCell ref="AL234:AR234"/>
    <mergeCell ref="AS234:AX234"/>
    <mergeCell ref="AY234:BD234"/>
    <mergeCell ref="BE234:BK234"/>
    <mergeCell ref="BL234:BT234"/>
    <mergeCell ref="E231:I231"/>
    <mergeCell ref="J231:AD231"/>
    <mergeCell ref="AE231:AK231"/>
    <mergeCell ref="AL231:AR231"/>
    <mergeCell ref="AS231:AX231"/>
    <mergeCell ref="AY231:BD231"/>
    <mergeCell ref="BE231:BK231"/>
    <mergeCell ref="BL231:BT231"/>
    <mergeCell ref="E232:I232"/>
    <mergeCell ref="J232:AD232"/>
    <mergeCell ref="AE232:AK232"/>
    <mergeCell ref="AL232:AR232"/>
    <mergeCell ref="AS232:AX232"/>
    <mergeCell ref="AY232:BD232"/>
    <mergeCell ref="BE232:BK232"/>
    <mergeCell ref="BL232:BT232"/>
    <mergeCell ref="E233:I233"/>
    <mergeCell ref="J233:AD233"/>
    <mergeCell ref="AE233:AK233"/>
    <mergeCell ref="AL233:AR233"/>
    <mergeCell ref="AS233:AX233"/>
    <mergeCell ref="AY233:BD233"/>
    <mergeCell ref="BE233:BK233"/>
    <mergeCell ref="BL233:BT233"/>
    <mergeCell ref="E235:I235"/>
    <mergeCell ref="J235:AD235"/>
    <mergeCell ref="AE235:AK235"/>
    <mergeCell ref="AL235:AR235"/>
    <mergeCell ref="AS235:AX235"/>
    <mergeCell ref="AY235:BD235"/>
    <mergeCell ref="BE235:BK235"/>
    <mergeCell ref="BL235:BT235"/>
    <mergeCell ref="AL236:AR236"/>
    <mergeCell ref="AS236:AX236"/>
    <mergeCell ref="AY236:BD236"/>
    <mergeCell ref="BE236:BK236"/>
    <mergeCell ref="BL236:BT236"/>
    <mergeCell ref="E236:I236"/>
    <mergeCell ref="J236:AD236"/>
    <mergeCell ref="AE236:AK236"/>
    <mergeCell ref="AL239:AR239"/>
    <mergeCell ref="AS239:AX239"/>
    <mergeCell ref="AY239:BD239"/>
    <mergeCell ref="BE239:BK239"/>
    <mergeCell ref="BL239:BT239"/>
    <mergeCell ref="E242:I242"/>
    <mergeCell ref="J242:AD242"/>
    <mergeCell ref="AE242:AK242"/>
    <mergeCell ref="AS242:BT242"/>
    <mergeCell ref="AS243:AX243"/>
    <mergeCell ref="AY243:BD243"/>
    <mergeCell ref="E237:I237"/>
    <mergeCell ref="J237:AD237"/>
    <mergeCell ref="AE237:AK237"/>
    <mergeCell ref="AL237:AR237"/>
    <mergeCell ref="AS237:AX237"/>
    <mergeCell ref="AY237:BD237"/>
    <mergeCell ref="BE237:BK237"/>
    <mergeCell ref="BL237:BT237"/>
    <mergeCell ref="E238:I238"/>
    <mergeCell ref="J238:AD238"/>
    <mergeCell ref="AE238:AK238"/>
    <mergeCell ref="AL238:AR238"/>
    <mergeCell ref="AS238:AX238"/>
    <mergeCell ref="AY238:BD238"/>
    <mergeCell ref="BE238:BK238"/>
    <mergeCell ref="BL238:BT238"/>
    <mergeCell ref="E239:I239"/>
    <mergeCell ref="J239:AD239"/>
    <mergeCell ref="AE239:AK239"/>
    <mergeCell ref="AS240:AX240"/>
    <mergeCell ref="AY240:BD240"/>
    <mergeCell ref="BE240:BK240"/>
    <mergeCell ref="BL240:BT240"/>
    <mergeCell ref="AL240:AR240"/>
    <mergeCell ref="E240:I240"/>
    <mergeCell ref="J240:AD240"/>
    <mergeCell ref="E247:I247"/>
    <mergeCell ref="J247:AD247"/>
    <mergeCell ref="AE247:AK247"/>
    <mergeCell ref="AL247:AR247"/>
    <mergeCell ref="AS247:AX247"/>
    <mergeCell ref="AY247:BD247"/>
    <mergeCell ref="BE247:BK247"/>
    <mergeCell ref="BL247:BT247"/>
    <mergeCell ref="E244:I244"/>
    <mergeCell ref="J244:AD244"/>
    <mergeCell ref="AE244:AK244"/>
    <mergeCell ref="AL244:AR244"/>
    <mergeCell ref="AS244:AX244"/>
    <mergeCell ref="AY244:BD244"/>
    <mergeCell ref="BE244:BK244"/>
    <mergeCell ref="BL244:BT244"/>
    <mergeCell ref="E245:I245"/>
    <mergeCell ref="J245:AD245"/>
    <mergeCell ref="AE245:AK245"/>
    <mergeCell ref="AL245:AR245"/>
    <mergeCell ref="AS245:AX245"/>
    <mergeCell ref="AY245:BD245"/>
    <mergeCell ref="BE245:BK245"/>
    <mergeCell ref="BL245:BT245"/>
    <mergeCell ref="E246:I246"/>
    <mergeCell ref="J246:AD246"/>
    <mergeCell ref="AE246:AK246"/>
    <mergeCell ref="AL246:AR246"/>
    <mergeCell ref="AS246:AX246"/>
    <mergeCell ref="AY246:BD246"/>
    <mergeCell ref="BE246:BK246"/>
    <mergeCell ref="BL246:BT246"/>
    <mergeCell ref="E250:I250"/>
    <mergeCell ref="J250:AD250"/>
    <mergeCell ref="AE250:AK250"/>
    <mergeCell ref="AL250:AR250"/>
    <mergeCell ref="AS250:AX250"/>
    <mergeCell ref="AY250:BD250"/>
    <mergeCell ref="BE250:BK250"/>
    <mergeCell ref="BL250:BT250"/>
    <mergeCell ref="E252:I252"/>
    <mergeCell ref="J252:AD252"/>
    <mergeCell ref="AE252:AK252"/>
    <mergeCell ref="AL252:AR252"/>
    <mergeCell ref="AS252:AX252"/>
    <mergeCell ref="AY252:BD252"/>
    <mergeCell ref="BE252:BK252"/>
    <mergeCell ref="BL252:BT252"/>
    <mergeCell ref="E249:I249"/>
    <mergeCell ref="J249:AD249"/>
    <mergeCell ref="AE249:AK249"/>
    <mergeCell ref="AL249:AR249"/>
    <mergeCell ref="AS249:AX249"/>
    <mergeCell ref="AY249:BD249"/>
    <mergeCell ref="BE249:BK249"/>
    <mergeCell ref="BL249:BT249"/>
    <mergeCell ref="J251:AD251"/>
    <mergeCell ref="AE251:AK251"/>
    <mergeCell ref="AL251:AR251"/>
    <mergeCell ref="AS251:AX251"/>
    <mergeCell ref="AY251:BD251"/>
    <mergeCell ref="BE251:BK251"/>
    <mergeCell ref="BL251:BT251"/>
    <mergeCell ref="AS254:AX254"/>
    <mergeCell ref="AY254:BD254"/>
    <mergeCell ref="BE254:BK254"/>
    <mergeCell ref="BL254:BT254"/>
    <mergeCell ref="AL253:AR253"/>
    <mergeCell ref="AS253:AX253"/>
    <mergeCell ref="AY253:BD253"/>
    <mergeCell ref="BE253:BK253"/>
    <mergeCell ref="BL253:BT253"/>
    <mergeCell ref="E257:I257"/>
    <mergeCell ref="E254:I254"/>
    <mergeCell ref="E253:I253"/>
    <mergeCell ref="J253:AD253"/>
    <mergeCell ref="AE253:AK253"/>
    <mergeCell ref="J254:AD254"/>
    <mergeCell ref="AE254:AK254"/>
    <mergeCell ref="AL254:AR254"/>
    <mergeCell ref="E261:I261"/>
    <mergeCell ref="J261:AD261"/>
    <mergeCell ref="AE261:AK261"/>
    <mergeCell ref="E258:I258"/>
    <mergeCell ref="J258:AD258"/>
    <mergeCell ref="AE258:AK258"/>
    <mergeCell ref="AL258:AR258"/>
    <mergeCell ref="AS258:AX258"/>
    <mergeCell ref="AY258:BD258"/>
    <mergeCell ref="BE258:BK258"/>
    <mergeCell ref="BL258:BT258"/>
    <mergeCell ref="E259:I259"/>
    <mergeCell ref="J259:AD259"/>
    <mergeCell ref="AE259:AK259"/>
    <mergeCell ref="AL259:AR259"/>
    <mergeCell ref="AS259:AX259"/>
    <mergeCell ref="AY259:BD259"/>
    <mergeCell ref="BE259:BK259"/>
    <mergeCell ref="BL259:BT259"/>
    <mergeCell ref="AL262:AR262"/>
    <mergeCell ref="AS262:AX262"/>
    <mergeCell ref="AY262:BD262"/>
    <mergeCell ref="BE262:BK262"/>
    <mergeCell ref="BL262:BT262"/>
    <mergeCell ref="E265:I265"/>
    <mergeCell ref="J265:AD265"/>
    <mergeCell ref="AE265:AK265"/>
    <mergeCell ref="E262:I262"/>
    <mergeCell ref="J262:AD262"/>
    <mergeCell ref="AE262:AK262"/>
    <mergeCell ref="AL261:AR261"/>
    <mergeCell ref="AS261:AX261"/>
    <mergeCell ref="AY261:BD261"/>
    <mergeCell ref="BE261:BK261"/>
    <mergeCell ref="BL261:BT261"/>
    <mergeCell ref="E255:I255"/>
    <mergeCell ref="J255:AD255"/>
    <mergeCell ref="AE255:AK255"/>
    <mergeCell ref="AL255:AR255"/>
    <mergeCell ref="AS255:AX255"/>
    <mergeCell ref="AY255:BD255"/>
    <mergeCell ref="BE255:BK255"/>
    <mergeCell ref="BL255:BT255"/>
    <mergeCell ref="E260:I260"/>
    <mergeCell ref="J260:AD260"/>
    <mergeCell ref="AE260:AK260"/>
    <mergeCell ref="AL260:AR260"/>
    <mergeCell ref="AS260:AX260"/>
    <mergeCell ref="AY260:BD260"/>
    <mergeCell ref="BE260:BK260"/>
    <mergeCell ref="BL260:BT260"/>
    <mergeCell ref="E264:I264"/>
    <mergeCell ref="J264:AD264"/>
    <mergeCell ref="AE264:AK264"/>
    <mergeCell ref="AL264:AR264"/>
    <mergeCell ref="AS264:AX264"/>
    <mergeCell ref="AY264:BD264"/>
    <mergeCell ref="BE264:BK264"/>
    <mergeCell ref="BL264:BT264"/>
    <mergeCell ref="AL265:AR265"/>
    <mergeCell ref="AS265:AX265"/>
    <mergeCell ref="AY265:BD265"/>
    <mergeCell ref="BE265:BK265"/>
    <mergeCell ref="BL265:BT265"/>
    <mergeCell ref="E263:I263"/>
    <mergeCell ref="J263:AD263"/>
    <mergeCell ref="AE263:AK263"/>
    <mergeCell ref="AL263:AR263"/>
    <mergeCell ref="AS263:AX263"/>
    <mergeCell ref="AY263:BD263"/>
    <mergeCell ref="BE263:BK263"/>
    <mergeCell ref="BL263:BT263"/>
    <mergeCell ref="E267:I267"/>
    <mergeCell ref="J267:AD267"/>
    <mergeCell ref="AE267:AK267"/>
    <mergeCell ref="AL267:AR267"/>
    <mergeCell ref="AS267:AX267"/>
    <mergeCell ref="AY267:BD267"/>
    <mergeCell ref="BE267:BK267"/>
    <mergeCell ref="BL267:BT267"/>
    <mergeCell ref="E268:I268"/>
    <mergeCell ref="J268:AD268"/>
    <mergeCell ref="AE268:AK268"/>
    <mergeCell ref="AL268:AR268"/>
    <mergeCell ref="AS268:AX268"/>
    <mergeCell ref="AY268:BD268"/>
    <mergeCell ref="BE268:BK268"/>
    <mergeCell ref="BL268:BT268"/>
    <mergeCell ref="AS266:AX266"/>
    <mergeCell ref="AY266:BD266"/>
    <mergeCell ref="BE266:BK266"/>
    <mergeCell ref="BL266:BT266"/>
    <mergeCell ref="E266:I266"/>
    <mergeCell ref="J266:AD266"/>
    <mergeCell ref="AE266:AK266"/>
    <mergeCell ref="AL266:AR266"/>
    <mergeCell ref="E271:I271"/>
    <mergeCell ref="J271:AD271"/>
    <mergeCell ref="AE271:AK271"/>
    <mergeCell ref="AL271:AR271"/>
    <mergeCell ref="AS271:AX271"/>
    <mergeCell ref="AY271:BD271"/>
    <mergeCell ref="BE271:BK271"/>
    <mergeCell ref="BL271:BT271"/>
    <mergeCell ref="E269:I269"/>
    <mergeCell ref="J269:AD269"/>
    <mergeCell ref="AE269:AK269"/>
    <mergeCell ref="AL269:AR269"/>
    <mergeCell ref="AS269:AX269"/>
    <mergeCell ref="AY269:BD269"/>
    <mergeCell ref="BE269:BK269"/>
    <mergeCell ref="BL269:BT269"/>
    <mergeCell ref="E270:I270"/>
    <mergeCell ref="J270:AD270"/>
    <mergeCell ref="AE270:AK270"/>
    <mergeCell ref="AL270:AR270"/>
    <mergeCell ref="AS270:AX270"/>
    <mergeCell ref="AY270:BD270"/>
    <mergeCell ref="BE270:BK270"/>
    <mergeCell ref="BL270:BT270"/>
    <mergeCell ref="J273:AD273"/>
    <mergeCell ref="AE273:AK273"/>
    <mergeCell ref="AL273:AR273"/>
    <mergeCell ref="AS273:AX273"/>
    <mergeCell ref="AY273:BD273"/>
    <mergeCell ref="BE273:BK273"/>
    <mergeCell ref="BL273:BT273"/>
    <mergeCell ref="AL272:AR272"/>
    <mergeCell ref="AS272:AX272"/>
    <mergeCell ref="AY272:BD272"/>
    <mergeCell ref="BE272:BK272"/>
    <mergeCell ref="BL272:BT272"/>
    <mergeCell ref="E275:I275"/>
    <mergeCell ref="J275:AD275"/>
    <mergeCell ref="AE275:AK275"/>
    <mergeCell ref="E272:I272"/>
    <mergeCell ref="J272:AD272"/>
    <mergeCell ref="AE272:AK272"/>
    <mergeCell ref="E273:I273"/>
    <mergeCell ref="E274:I274"/>
    <mergeCell ref="J274:AD274"/>
    <mergeCell ref="AE274:AK274"/>
    <mergeCell ref="AL274:AR274"/>
    <mergeCell ref="AS274:AX274"/>
    <mergeCell ref="AY274:BD274"/>
    <mergeCell ref="BE274:BK274"/>
    <mergeCell ref="BL274:BT274"/>
    <mergeCell ref="AL275:AR275"/>
    <mergeCell ref="AS275:AX275"/>
    <mergeCell ref="AY275:BD275"/>
    <mergeCell ref="BE275:BK275"/>
    <mergeCell ref="BL275:BT275"/>
    <mergeCell ref="AS276:AX276"/>
    <mergeCell ref="AY276:BD276"/>
    <mergeCell ref="BE276:BK276"/>
    <mergeCell ref="BL276:BT276"/>
    <mergeCell ref="E281:I281"/>
    <mergeCell ref="J281:AD281"/>
    <mergeCell ref="AE281:AK281"/>
    <mergeCell ref="AL281:AR281"/>
    <mergeCell ref="AS281:AX281"/>
    <mergeCell ref="AY281:BD281"/>
    <mergeCell ref="BE281:BK281"/>
    <mergeCell ref="BL281:BT281"/>
    <mergeCell ref="E282:I282"/>
    <mergeCell ref="J282:AD282"/>
    <mergeCell ref="AE282:AK282"/>
    <mergeCell ref="AL282:AR282"/>
    <mergeCell ref="AS282:AX282"/>
    <mergeCell ref="AY282:BD282"/>
    <mergeCell ref="BE282:BK282"/>
    <mergeCell ref="BL282:BT282"/>
    <mergeCell ref="E276:I276"/>
    <mergeCell ref="J276:AD276"/>
    <mergeCell ref="AE276:AK276"/>
    <mergeCell ref="AL276:AR276"/>
    <mergeCell ref="E278:I278"/>
    <mergeCell ref="J278:AD278"/>
    <mergeCell ref="AE278:AK278"/>
    <mergeCell ref="AS278:BT278"/>
    <mergeCell ref="AS279:AX279"/>
    <mergeCell ref="AY279:BD279"/>
    <mergeCell ref="BE279:BK279"/>
    <mergeCell ref="BL279:BT279"/>
    <mergeCell ref="E285:I285"/>
    <mergeCell ref="J285:AD285"/>
    <mergeCell ref="AE285:AK285"/>
    <mergeCell ref="AL285:AR285"/>
    <mergeCell ref="AS285:AX285"/>
    <mergeCell ref="AY285:BD285"/>
    <mergeCell ref="BE285:BK285"/>
    <mergeCell ref="BL285:BT285"/>
    <mergeCell ref="AL284:AR284"/>
    <mergeCell ref="AS284:AX284"/>
    <mergeCell ref="AY284:BD284"/>
    <mergeCell ref="BE284:BK284"/>
    <mergeCell ref="BL284:BT284"/>
    <mergeCell ref="E284:I284"/>
    <mergeCell ref="J284:AD284"/>
    <mergeCell ref="AE284:AK284"/>
    <mergeCell ref="E280:I280"/>
    <mergeCell ref="J280:AD280"/>
    <mergeCell ref="AE280:AK280"/>
    <mergeCell ref="AL280:AR280"/>
    <mergeCell ref="AS280:AX280"/>
    <mergeCell ref="AY280:BD280"/>
    <mergeCell ref="BE280:BK280"/>
    <mergeCell ref="BL280:BT280"/>
    <mergeCell ref="E283:I283"/>
    <mergeCell ref="J283:AD283"/>
    <mergeCell ref="AE283:AK283"/>
    <mergeCell ref="AL283:AR283"/>
    <mergeCell ref="AS283:AX283"/>
    <mergeCell ref="AY283:BD283"/>
    <mergeCell ref="BE283:BK283"/>
    <mergeCell ref="BL283:BT283"/>
    <mergeCell ref="E291:I291"/>
    <mergeCell ref="J291:AD291"/>
    <mergeCell ref="AE291:AK291"/>
    <mergeCell ref="AL291:AR291"/>
    <mergeCell ref="AS291:AX291"/>
    <mergeCell ref="AY291:BD291"/>
    <mergeCell ref="BE291:BK291"/>
    <mergeCell ref="BL291:BT291"/>
    <mergeCell ref="AL288:AR288"/>
    <mergeCell ref="AS288:AX288"/>
    <mergeCell ref="AY288:BD288"/>
    <mergeCell ref="BE288:BK288"/>
    <mergeCell ref="BL288:BT288"/>
    <mergeCell ref="E288:I288"/>
    <mergeCell ref="J288:AD288"/>
    <mergeCell ref="AE288:AK288"/>
    <mergeCell ref="E286:I286"/>
    <mergeCell ref="J286:AD286"/>
    <mergeCell ref="AE286:AK286"/>
    <mergeCell ref="AL286:AR286"/>
    <mergeCell ref="AS286:AX286"/>
    <mergeCell ref="AY286:BD286"/>
    <mergeCell ref="BE286:BK286"/>
    <mergeCell ref="BL286:BT286"/>
    <mergeCell ref="E287:I287"/>
    <mergeCell ref="J287:AD287"/>
    <mergeCell ref="AE287:AK287"/>
    <mergeCell ref="AL287:AR287"/>
    <mergeCell ref="AS287:AX287"/>
    <mergeCell ref="AY287:BD287"/>
    <mergeCell ref="BE287:BK287"/>
    <mergeCell ref="BL287:BT287"/>
    <mergeCell ref="E289:I289"/>
    <mergeCell ref="J219:AD219"/>
    <mergeCell ref="AE219:AK219"/>
    <mergeCell ref="AL219:AR219"/>
    <mergeCell ref="E292:I292"/>
    <mergeCell ref="J292:AD292"/>
    <mergeCell ref="AE292:AK292"/>
    <mergeCell ref="AL292:AR292"/>
    <mergeCell ref="AS292:AX292"/>
    <mergeCell ref="AY292:BD292"/>
    <mergeCell ref="BE292:BK292"/>
    <mergeCell ref="BL292:BT292"/>
    <mergeCell ref="E295:I295"/>
    <mergeCell ref="J295:AD295"/>
    <mergeCell ref="AE295:AK295"/>
    <mergeCell ref="AL295:AR295"/>
    <mergeCell ref="AS295:AX295"/>
    <mergeCell ref="AY295:BD295"/>
    <mergeCell ref="BE295:BK295"/>
    <mergeCell ref="BL295:BT295"/>
    <mergeCell ref="E293:I293"/>
    <mergeCell ref="J293:AD293"/>
    <mergeCell ref="AE293:AK293"/>
    <mergeCell ref="AL293:AR293"/>
    <mergeCell ref="AS293:AX293"/>
    <mergeCell ref="AY293:BD293"/>
    <mergeCell ref="BE293:BK293"/>
    <mergeCell ref="BL293:BT293"/>
    <mergeCell ref="E290:I290"/>
    <mergeCell ref="J290:AD290"/>
    <mergeCell ref="AE290:AK290"/>
    <mergeCell ref="AL290:AR290"/>
    <mergeCell ref="AS290:AX290"/>
    <mergeCell ref="AY290:BD290"/>
    <mergeCell ref="BE290:BK290"/>
    <mergeCell ref="BL290:BT290"/>
    <mergeCell ref="AL297:AR297"/>
    <mergeCell ref="AS297:AX297"/>
    <mergeCell ref="AY297:BD297"/>
    <mergeCell ref="BE297:BK297"/>
    <mergeCell ref="BL297:BT297"/>
    <mergeCell ref="E297:I297"/>
    <mergeCell ref="J297:AD297"/>
    <mergeCell ref="AE297:AK297"/>
    <mergeCell ref="E296:I296"/>
    <mergeCell ref="J296:AD296"/>
    <mergeCell ref="AE296:AK296"/>
    <mergeCell ref="AL296:AR296"/>
    <mergeCell ref="AS296:AX296"/>
    <mergeCell ref="AY296:BD296"/>
    <mergeCell ref="BE296:BK296"/>
    <mergeCell ref="BL296:BT296"/>
    <mergeCell ref="E294:I294"/>
    <mergeCell ref="J294:AD294"/>
    <mergeCell ref="AE294:AK294"/>
    <mergeCell ref="AL294:AR294"/>
    <mergeCell ref="AS294:AX294"/>
    <mergeCell ref="AY294:BD294"/>
    <mergeCell ref="BE294:BK294"/>
    <mergeCell ref="BL294:BT294"/>
    <mergeCell ref="E302:I302"/>
    <mergeCell ref="AL300:AR300"/>
    <mergeCell ref="AS300:AX300"/>
    <mergeCell ref="AY300:BD300"/>
    <mergeCell ref="BE300:BK300"/>
    <mergeCell ref="BL300:BT300"/>
    <mergeCell ref="E298:I298"/>
    <mergeCell ref="J298:AD298"/>
    <mergeCell ref="AE298:AK298"/>
    <mergeCell ref="AL298:AR298"/>
    <mergeCell ref="AS298:AX298"/>
    <mergeCell ref="AY298:BD298"/>
    <mergeCell ref="BE298:BK298"/>
    <mergeCell ref="BL298:BT298"/>
    <mergeCell ref="E299:I299"/>
    <mergeCell ref="J299:AD299"/>
    <mergeCell ref="AE299:AK299"/>
    <mergeCell ref="AL299:AR299"/>
    <mergeCell ref="AS299:AX299"/>
    <mergeCell ref="AY299:BD299"/>
    <mergeCell ref="BE299:BK299"/>
    <mergeCell ref="BL299:BT299"/>
    <mergeCell ref="E300:I300"/>
    <mergeCell ref="J300:AD300"/>
    <mergeCell ref="AE300:AK300"/>
    <mergeCell ref="E305:I305"/>
    <mergeCell ref="J305:AD305"/>
    <mergeCell ref="AE305:AK305"/>
    <mergeCell ref="AL305:AR305"/>
    <mergeCell ref="AS305:AX305"/>
    <mergeCell ref="AY305:BD305"/>
    <mergeCell ref="BE305:BK305"/>
    <mergeCell ref="BL305:BT305"/>
    <mergeCell ref="E301:I301"/>
    <mergeCell ref="E303:I303"/>
    <mergeCell ref="J303:AD303"/>
    <mergeCell ref="AE303:AK303"/>
    <mergeCell ref="AL303:AR303"/>
    <mergeCell ref="AS303:AX303"/>
    <mergeCell ref="AY303:BD303"/>
    <mergeCell ref="BE303:BK303"/>
    <mergeCell ref="BL303:BT303"/>
    <mergeCell ref="E304:I304"/>
    <mergeCell ref="J304:AD304"/>
    <mergeCell ref="AE304:AK304"/>
    <mergeCell ref="AL304:AR304"/>
    <mergeCell ref="AS304:AX304"/>
    <mergeCell ref="AY304:BD304"/>
    <mergeCell ref="BE304:BK304"/>
    <mergeCell ref="BL304:BT304"/>
    <mergeCell ref="AE311:AK311"/>
    <mergeCell ref="AL311:AR311"/>
    <mergeCell ref="E306:I306"/>
    <mergeCell ref="J306:AD306"/>
    <mergeCell ref="AE306:AK306"/>
    <mergeCell ref="AL306:AR306"/>
    <mergeCell ref="AS306:AX306"/>
    <mergeCell ref="AY306:BD306"/>
    <mergeCell ref="BE306:BK306"/>
    <mergeCell ref="BL306:BT306"/>
    <mergeCell ref="AL307:AR307"/>
    <mergeCell ref="AS307:AX307"/>
    <mergeCell ref="AY307:BD307"/>
    <mergeCell ref="BE307:BK307"/>
    <mergeCell ref="BL307:BT307"/>
    <mergeCell ref="E307:I307"/>
    <mergeCell ref="J307:AD307"/>
    <mergeCell ref="AE307:AK307"/>
    <mergeCell ref="AL310:AR310"/>
    <mergeCell ref="AS310:AX310"/>
    <mergeCell ref="AY310:BD310"/>
    <mergeCell ref="BE310:BK310"/>
    <mergeCell ref="BL310:BT310"/>
    <mergeCell ref="E318:I318"/>
    <mergeCell ref="E317:I317"/>
    <mergeCell ref="J317:AD317"/>
    <mergeCell ref="AE317:AK317"/>
    <mergeCell ref="E313:I313"/>
    <mergeCell ref="J313:AD313"/>
    <mergeCell ref="AE313:AK313"/>
    <mergeCell ref="E308:I308"/>
    <mergeCell ref="J308:AD308"/>
    <mergeCell ref="AE308:AK308"/>
    <mergeCell ref="AL308:AR308"/>
    <mergeCell ref="AS308:AX308"/>
    <mergeCell ref="AY308:BD308"/>
    <mergeCell ref="BE308:BK308"/>
    <mergeCell ref="BL308:BT308"/>
    <mergeCell ref="E309:I309"/>
    <mergeCell ref="J309:AD309"/>
    <mergeCell ref="AE309:AK309"/>
    <mergeCell ref="AL309:AR309"/>
    <mergeCell ref="AS309:AX309"/>
    <mergeCell ref="AY309:BD309"/>
    <mergeCell ref="BE309:BK309"/>
    <mergeCell ref="BL309:BT309"/>
    <mergeCell ref="E310:I310"/>
    <mergeCell ref="J310:AD310"/>
    <mergeCell ref="AE310:AK310"/>
    <mergeCell ref="AS311:AX311"/>
    <mergeCell ref="AY311:BD311"/>
    <mergeCell ref="BE311:BK311"/>
    <mergeCell ref="BL311:BT311"/>
    <mergeCell ref="E311:I311"/>
    <mergeCell ref="J311:AD311"/>
    <mergeCell ref="AY322:BD322"/>
    <mergeCell ref="BE322:BK322"/>
    <mergeCell ref="BL322:BT322"/>
    <mergeCell ref="AE318:AK318"/>
    <mergeCell ref="E316:I316"/>
    <mergeCell ref="J316:AD316"/>
    <mergeCell ref="AE316:AK316"/>
    <mergeCell ref="AL316:AR316"/>
    <mergeCell ref="AS316:AX316"/>
    <mergeCell ref="AY316:BD316"/>
    <mergeCell ref="BE316:BK316"/>
    <mergeCell ref="BL316:BT316"/>
    <mergeCell ref="E315:I315"/>
    <mergeCell ref="J315:AD315"/>
    <mergeCell ref="AE315:AK315"/>
    <mergeCell ref="AS315:AX315"/>
    <mergeCell ref="AY315:BD315"/>
    <mergeCell ref="BE315:BK315"/>
    <mergeCell ref="BL315:BT315"/>
    <mergeCell ref="E319:I319"/>
    <mergeCell ref="J319:AD319"/>
    <mergeCell ref="AE319:AK319"/>
    <mergeCell ref="AL319:AR319"/>
    <mergeCell ref="AS319:AX319"/>
    <mergeCell ref="AY319:BD319"/>
    <mergeCell ref="BE319:BK319"/>
    <mergeCell ref="BL319:BT319"/>
    <mergeCell ref="AL318:AR318"/>
    <mergeCell ref="AS318:AX318"/>
    <mergeCell ref="AY318:BD318"/>
    <mergeCell ref="BE318:BK318"/>
    <mergeCell ref="BL318:BT318"/>
    <mergeCell ref="J327:AD327"/>
    <mergeCell ref="AE327:AK327"/>
    <mergeCell ref="AL327:AR327"/>
    <mergeCell ref="AS327:AX327"/>
    <mergeCell ref="AY327:BD327"/>
    <mergeCell ref="BE327:BK327"/>
    <mergeCell ref="BL327:BT327"/>
    <mergeCell ref="E328:I328"/>
    <mergeCell ref="J328:AD328"/>
    <mergeCell ref="AE328:AK328"/>
    <mergeCell ref="AL328:AR328"/>
    <mergeCell ref="AS328:AX328"/>
    <mergeCell ref="AY328:BD328"/>
    <mergeCell ref="BE328:BK328"/>
    <mergeCell ref="BL328:BT328"/>
    <mergeCell ref="AL317:AR317"/>
    <mergeCell ref="AS317:AX317"/>
    <mergeCell ref="AY317:BD317"/>
    <mergeCell ref="BE317:BK317"/>
    <mergeCell ref="BL317:BT317"/>
    <mergeCell ref="AS324:AX324"/>
    <mergeCell ref="AY324:BD324"/>
    <mergeCell ref="BE324:BK324"/>
    <mergeCell ref="BL324:BT324"/>
    <mergeCell ref="E324:I324"/>
    <mergeCell ref="J324:AD324"/>
    <mergeCell ref="AE324:AK324"/>
    <mergeCell ref="E320:I320"/>
    <mergeCell ref="J320:AD320"/>
    <mergeCell ref="AE320:AK320"/>
    <mergeCell ref="AL320:AR320"/>
    <mergeCell ref="AS320:AX320"/>
    <mergeCell ref="E331:I331"/>
    <mergeCell ref="J331:AD331"/>
    <mergeCell ref="AE331:AK331"/>
    <mergeCell ref="AL331:AR331"/>
    <mergeCell ref="AS331:AX331"/>
    <mergeCell ref="AY331:BD331"/>
    <mergeCell ref="BE331:BK331"/>
    <mergeCell ref="BL331:BT331"/>
    <mergeCell ref="E330:I330"/>
    <mergeCell ref="J330:AD330"/>
    <mergeCell ref="AE330:AK330"/>
    <mergeCell ref="AL330:AR330"/>
    <mergeCell ref="AS330:AX330"/>
    <mergeCell ref="AY330:BD330"/>
    <mergeCell ref="BE330:BK330"/>
    <mergeCell ref="BL330:BT330"/>
    <mergeCell ref="E329:I329"/>
    <mergeCell ref="J329:AD329"/>
    <mergeCell ref="AE329:AK329"/>
    <mergeCell ref="AL329:AR329"/>
    <mergeCell ref="AS329:AX329"/>
    <mergeCell ref="AY329:BD329"/>
    <mergeCell ref="BE329:BK329"/>
    <mergeCell ref="BL329:BT329"/>
    <mergeCell ref="E327:I327"/>
    <mergeCell ref="BG1:BT1"/>
    <mergeCell ref="AH2:BT2"/>
    <mergeCell ref="E6:BT6"/>
    <mergeCell ref="BU8:BY8"/>
    <mergeCell ref="BU10:BY10"/>
    <mergeCell ref="BU11:BY11"/>
    <mergeCell ref="D5:BY5"/>
    <mergeCell ref="E326:I326"/>
    <mergeCell ref="J326:AD326"/>
    <mergeCell ref="AE326:AK326"/>
    <mergeCell ref="AL326:AR326"/>
    <mergeCell ref="AS326:AX326"/>
    <mergeCell ref="AY326:BD326"/>
    <mergeCell ref="BE326:BK326"/>
    <mergeCell ref="BL326:BT326"/>
    <mergeCell ref="E323:I323"/>
    <mergeCell ref="J323:AD323"/>
    <mergeCell ref="AE323:AK323"/>
    <mergeCell ref="AL323:AR323"/>
    <mergeCell ref="AS323:AX323"/>
    <mergeCell ref="AY323:BD323"/>
    <mergeCell ref="BE323:BK323"/>
    <mergeCell ref="BL323:BT323"/>
    <mergeCell ref="AL324:AR324"/>
    <mergeCell ref="AY320:BD320"/>
    <mergeCell ref="BE320:BK320"/>
    <mergeCell ref="BL320:BT320"/>
    <mergeCell ref="E322:I322"/>
    <mergeCell ref="J322:AD322"/>
    <mergeCell ref="AE322:AK322"/>
    <mergeCell ref="AL322:AR322"/>
    <mergeCell ref="AS322:AX322"/>
    <mergeCell ref="BU31:BY31"/>
    <mergeCell ref="BU26:BY26"/>
    <mergeCell ref="BU33:BY33"/>
    <mergeCell ref="BU35:BY35"/>
    <mergeCell ref="BU36:BY36"/>
    <mergeCell ref="BU40:BY40"/>
    <mergeCell ref="BU42:BY42"/>
    <mergeCell ref="BU43:BY43"/>
    <mergeCell ref="BU34:BY34"/>
    <mergeCell ref="BU38:BY38"/>
    <mergeCell ref="BU27:BY27"/>
    <mergeCell ref="BU28:BY28"/>
    <mergeCell ref="BU29:BY29"/>
    <mergeCell ref="BU30:BY30"/>
    <mergeCell ref="BU12:BY12"/>
    <mergeCell ref="BU18:BY18"/>
    <mergeCell ref="BU21:BY21"/>
    <mergeCell ref="BU17:BY17"/>
    <mergeCell ref="BU19:BY19"/>
    <mergeCell ref="BU20:BY20"/>
    <mergeCell ref="BU16:BY16"/>
    <mergeCell ref="BU14:BY14"/>
    <mergeCell ref="BU96:BY96"/>
    <mergeCell ref="BU89:BY89"/>
    <mergeCell ref="BU90:BY90"/>
    <mergeCell ref="BU94:BY94"/>
    <mergeCell ref="BU98:BY98"/>
    <mergeCell ref="BU99:BY99"/>
    <mergeCell ref="BU102:BY102"/>
    <mergeCell ref="BU100:BY100"/>
    <mergeCell ref="BU91:BY91"/>
    <mergeCell ref="BU93:BY93"/>
    <mergeCell ref="BU95:BY95"/>
    <mergeCell ref="BU92:BY92"/>
    <mergeCell ref="BU44:BY44"/>
    <mergeCell ref="BU45:BY45"/>
    <mergeCell ref="BU47:BY47"/>
    <mergeCell ref="BU49:BY49"/>
    <mergeCell ref="BU50:BY50"/>
    <mergeCell ref="BU54:BY54"/>
    <mergeCell ref="BU56:BY56"/>
    <mergeCell ref="BU51:BY51"/>
    <mergeCell ref="BU134:BY134"/>
    <mergeCell ref="BU135:BY135"/>
    <mergeCell ref="BU138:BY138"/>
    <mergeCell ref="BU139:BY139"/>
    <mergeCell ref="BU140:BY140"/>
    <mergeCell ref="BU141:BY141"/>
    <mergeCell ref="BU137:BY137"/>
    <mergeCell ref="BU142:BY142"/>
    <mergeCell ref="BU136:BY136"/>
    <mergeCell ref="BU127:BY127"/>
    <mergeCell ref="BU128:BY128"/>
    <mergeCell ref="BU129:BY129"/>
    <mergeCell ref="BU130:BY130"/>
    <mergeCell ref="BU131:BY131"/>
    <mergeCell ref="BU126:BY126"/>
    <mergeCell ref="BU132:BY132"/>
    <mergeCell ref="BU115:BY115"/>
    <mergeCell ref="BU117:BY117"/>
    <mergeCell ref="BU118:BY118"/>
    <mergeCell ref="BU119:BY119"/>
    <mergeCell ref="BU121:BY121"/>
    <mergeCell ref="BU122:BY122"/>
    <mergeCell ref="BU123:BY123"/>
    <mergeCell ref="BU124:BY124"/>
    <mergeCell ref="BU120:BY120"/>
    <mergeCell ref="BU125:BY125"/>
    <mergeCell ref="BU157:BY157"/>
    <mergeCell ref="BU159:BY159"/>
    <mergeCell ref="BU161:BY161"/>
    <mergeCell ref="BU166:BY166"/>
    <mergeCell ref="BU165:BY165"/>
    <mergeCell ref="BU167:BY167"/>
    <mergeCell ref="BU162:BY162"/>
    <mergeCell ref="BU181:BY181"/>
    <mergeCell ref="BU183:BY183"/>
    <mergeCell ref="BU185:BY185"/>
    <mergeCell ref="BU187:BY187"/>
    <mergeCell ref="BU168:BY168"/>
    <mergeCell ref="BU169:BY169"/>
    <mergeCell ref="BU170:BY170"/>
    <mergeCell ref="BU163:BY163"/>
    <mergeCell ref="BU164:BY164"/>
    <mergeCell ref="BU171:BY171"/>
    <mergeCell ref="BU174:BY174"/>
    <mergeCell ref="BU253:BY253"/>
    <mergeCell ref="BU254:BY254"/>
    <mergeCell ref="BU289:BY289"/>
    <mergeCell ref="BU220:BY220"/>
    <mergeCell ref="BU227:BY227"/>
    <mergeCell ref="BU210:BY210"/>
    <mergeCell ref="BU211:BY211"/>
    <mergeCell ref="BU212:BY212"/>
    <mergeCell ref="BU215:BY215"/>
    <mergeCell ref="BU214:BY214"/>
    <mergeCell ref="BU216:BY216"/>
    <mergeCell ref="BU217:BY217"/>
    <mergeCell ref="BU195:BY195"/>
    <mergeCell ref="BU199:BY199"/>
    <mergeCell ref="BU201:BY201"/>
    <mergeCell ref="BU202:BY202"/>
    <mergeCell ref="BU209:BY209"/>
    <mergeCell ref="BU208:BY208"/>
    <mergeCell ref="BU200:BY200"/>
    <mergeCell ref="BU203:BY203"/>
    <mergeCell ref="BU204:BY204"/>
    <mergeCell ref="BU206:BY206"/>
    <mergeCell ref="BU196:BY196"/>
    <mergeCell ref="BU197:BY197"/>
    <mergeCell ref="BU198:BY198"/>
    <mergeCell ref="BU270:BY270"/>
    <mergeCell ref="BU271:BY271"/>
    <mergeCell ref="BU275:BY275"/>
    <mergeCell ref="BU273:BY273"/>
    <mergeCell ref="BU274:BY274"/>
    <mergeCell ref="BU281:BY281"/>
    <mergeCell ref="BU261:BY261"/>
    <mergeCell ref="BU263:BY263"/>
    <mergeCell ref="BU264:BY264"/>
    <mergeCell ref="BU267:BY267"/>
    <mergeCell ref="BU268:BY268"/>
    <mergeCell ref="BU266:BY266"/>
    <mergeCell ref="BU257:BY257"/>
    <mergeCell ref="BU258:BY258"/>
    <mergeCell ref="BU259:BY259"/>
    <mergeCell ref="BU260:BY260"/>
    <mergeCell ref="BU311:BY311"/>
    <mergeCell ref="BU299:BY299"/>
    <mergeCell ref="BU302:BY302"/>
    <mergeCell ref="BU303:BY303"/>
    <mergeCell ref="BU304:BY304"/>
    <mergeCell ref="BU305:BY305"/>
    <mergeCell ref="BU301:BY301"/>
    <mergeCell ref="BU306:BY306"/>
    <mergeCell ref="BU300:BY300"/>
    <mergeCell ref="BU307:BY307"/>
    <mergeCell ref="BU293:BY293"/>
    <mergeCell ref="BU294:BY294"/>
    <mergeCell ref="BU292:BY292"/>
    <mergeCell ref="BU295:BY295"/>
    <mergeCell ref="BU296:BY296"/>
    <mergeCell ref="BU290:BY290"/>
    <mergeCell ref="BU298:BY298"/>
    <mergeCell ref="BU297:BY297"/>
    <mergeCell ref="BU308:BY308"/>
    <mergeCell ref="BU309:BY309"/>
    <mergeCell ref="BU283:BY283"/>
    <mergeCell ref="BU285:BY285"/>
    <mergeCell ref="BU286:BY286"/>
    <mergeCell ref="BU287:BY287"/>
    <mergeCell ref="BU291:BY291"/>
    <mergeCell ref="BU284:BY284"/>
    <mergeCell ref="BU288:BY288"/>
    <mergeCell ref="BU269:BY269"/>
    <mergeCell ref="BU272:BY272"/>
    <mergeCell ref="BU276:BY276"/>
    <mergeCell ref="BU278:BY278"/>
    <mergeCell ref="BU13:BY13"/>
    <mergeCell ref="J22:AD22"/>
    <mergeCell ref="AE22:AK22"/>
    <mergeCell ref="AL22:AR22"/>
    <mergeCell ref="AS22:AX22"/>
    <mergeCell ref="AY22:BD22"/>
    <mergeCell ref="BE22:BK22"/>
    <mergeCell ref="BL22:BT22"/>
    <mergeCell ref="BU22:BY22"/>
    <mergeCell ref="J25:AD25"/>
    <mergeCell ref="AE25:AK25"/>
    <mergeCell ref="BU15:BY15"/>
    <mergeCell ref="BU23:BY23"/>
    <mergeCell ref="BU24:BY24"/>
    <mergeCell ref="AY14:BD14"/>
    <mergeCell ref="BE14:BK14"/>
    <mergeCell ref="BL14:BT14"/>
    <mergeCell ref="BU111:BY111"/>
    <mergeCell ref="BU262:BY262"/>
    <mergeCell ref="BU255:BY255"/>
    <mergeCell ref="BU265:BY265"/>
    <mergeCell ref="E37:I37"/>
    <mergeCell ref="J37:AD37"/>
    <mergeCell ref="AE37:AK37"/>
    <mergeCell ref="AL37:AR37"/>
    <mergeCell ref="AS37:AX37"/>
    <mergeCell ref="AY37:BD37"/>
    <mergeCell ref="BE37:BK37"/>
    <mergeCell ref="BL37:BT37"/>
    <mergeCell ref="BU37:BY37"/>
    <mergeCell ref="AL25:AR25"/>
    <mergeCell ref="AS25:AX25"/>
    <mergeCell ref="AY25:BD25"/>
    <mergeCell ref="BE25:BK25"/>
    <mergeCell ref="BL25:BT25"/>
    <mergeCell ref="BU25:BY25"/>
    <mergeCell ref="J32:AD32"/>
    <mergeCell ref="AE32:AK32"/>
    <mergeCell ref="AL32:AR32"/>
    <mergeCell ref="AS32:AX32"/>
    <mergeCell ref="AY32:BD32"/>
    <mergeCell ref="BE32:BK32"/>
    <mergeCell ref="BL32:BT32"/>
    <mergeCell ref="BU32:BY32"/>
    <mergeCell ref="BL26:BT26"/>
    <mergeCell ref="E31:I31"/>
    <mergeCell ref="J31:AD31"/>
    <mergeCell ref="AE31:AK31"/>
    <mergeCell ref="AL31:AR31"/>
    <mergeCell ref="AS31:AX31"/>
    <mergeCell ref="AY29:BD29"/>
    <mergeCell ref="BE29:BK29"/>
    <mergeCell ref="BL29:BT29"/>
    <mergeCell ref="E46:I46"/>
    <mergeCell ref="J46:AD46"/>
    <mergeCell ref="AE46:AK46"/>
    <mergeCell ref="AL46:AR46"/>
    <mergeCell ref="AS46:AX46"/>
    <mergeCell ref="AY46:BD46"/>
    <mergeCell ref="BE46:BK46"/>
    <mergeCell ref="BL46:BT46"/>
    <mergeCell ref="BU46:BY46"/>
    <mergeCell ref="BU84:BY84"/>
    <mergeCell ref="BU85:BY85"/>
    <mergeCell ref="BU87:BY87"/>
    <mergeCell ref="BU88:BY88"/>
    <mergeCell ref="BU71:BY71"/>
    <mergeCell ref="BU72:BY72"/>
    <mergeCell ref="BU78:BY78"/>
    <mergeCell ref="BU79:BY79"/>
    <mergeCell ref="BU82:BY82"/>
    <mergeCell ref="BU80:BY80"/>
    <mergeCell ref="BU81:BY81"/>
    <mergeCell ref="BU73:BY73"/>
    <mergeCell ref="BU76:BY76"/>
    <mergeCell ref="BU83:BY83"/>
    <mergeCell ref="E88:I88"/>
    <mergeCell ref="J88:AD88"/>
    <mergeCell ref="AE88:AK88"/>
    <mergeCell ref="AL88:AR88"/>
    <mergeCell ref="AS88:AX88"/>
    <mergeCell ref="AY88:BD88"/>
    <mergeCell ref="BE88:BK88"/>
    <mergeCell ref="BL88:BT88"/>
    <mergeCell ref="E85:I85"/>
    <mergeCell ref="E121:I121"/>
    <mergeCell ref="J121:AD121"/>
    <mergeCell ref="AE121:AK121"/>
    <mergeCell ref="AL121:AR121"/>
    <mergeCell ref="AS121:AX121"/>
    <mergeCell ref="AY121:BD121"/>
    <mergeCell ref="BE121:BK121"/>
    <mergeCell ref="BL121:BT121"/>
    <mergeCell ref="E97:I97"/>
    <mergeCell ref="J97:AD97"/>
    <mergeCell ref="AE97:AK97"/>
    <mergeCell ref="AL97:AR97"/>
    <mergeCell ref="AS97:AX97"/>
    <mergeCell ref="AY97:BD97"/>
    <mergeCell ref="BE97:BK97"/>
    <mergeCell ref="BL97:BT97"/>
    <mergeCell ref="BU97:BY97"/>
    <mergeCell ref="BU103:BY103"/>
    <mergeCell ref="BU104:BY104"/>
    <mergeCell ref="BU105:BY105"/>
    <mergeCell ref="BU101:BY101"/>
    <mergeCell ref="BU106:BY106"/>
    <mergeCell ref="BU108:BY108"/>
    <mergeCell ref="BU109:BY109"/>
    <mergeCell ref="BU107:BY107"/>
    <mergeCell ref="BU110:BY110"/>
    <mergeCell ref="E120:I120"/>
    <mergeCell ref="J120:AD120"/>
    <mergeCell ref="AE120:AK120"/>
    <mergeCell ref="AL120:AR120"/>
    <mergeCell ref="AS120:AX120"/>
    <mergeCell ref="AY120:BD120"/>
    <mergeCell ref="J132:AD132"/>
    <mergeCell ref="AE132:AK132"/>
    <mergeCell ref="AL132:AR132"/>
    <mergeCell ref="AS132:AX132"/>
    <mergeCell ref="AY132:BD132"/>
    <mergeCell ref="BE132:BK132"/>
    <mergeCell ref="E122:I122"/>
    <mergeCell ref="J122:AD122"/>
    <mergeCell ref="AE122:AK122"/>
    <mergeCell ref="AL122:AR122"/>
    <mergeCell ref="AS122:AX122"/>
    <mergeCell ref="AY122:BD122"/>
    <mergeCell ref="BE122:BK122"/>
    <mergeCell ref="BL122:BT122"/>
    <mergeCell ref="E123:I123"/>
    <mergeCell ref="J123:AD123"/>
    <mergeCell ref="AE123:AK123"/>
    <mergeCell ref="AL123:AR123"/>
    <mergeCell ref="AS123:AX123"/>
    <mergeCell ref="AY123:BD123"/>
    <mergeCell ref="BE123:BK123"/>
    <mergeCell ref="BL123:BT123"/>
    <mergeCell ref="BL132:BT132"/>
    <mergeCell ref="E126:I126"/>
    <mergeCell ref="J126:AD126"/>
    <mergeCell ref="AE126:AK126"/>
    <mergeCell ref="AL126:AR126"/>
    <mergeCell ref="AS126:AX126"/>
    <mergeCell ref="AY126:BD126"/>
    <mergeCell ref="BE126:BK126"/>
    <mergeCell ref="BL126:BT126"/>
    <mergeCell ref="E130:I130"/>
    <mergeCell ref="BU179:BY179"/>
    <mergeCell ref="BU180:BY180"/>
    <mergeCell ref="BU172:BY172"/>
    <mergeCell ref="BU176:BY176"/>
    <mergeCell ref="BU156:BY156"/>
    <mergeCell ref="BU158:BY158"/>
    <mergeCell ref="E133:I133"/>
    <mergeCell ref="J133:AD133"/>
    <mergeCell ref="AE133:AK133"/>
    <mergeCell ref="AL133:AR133"/>
    <mergeCell ref="AS133:AX133"/>
    <mergeCell ref="AY133:BD133"/>
    <mergeCell ref="BE133:BK133"/>
    <mergeCell ref="BL133:BT133"/>
    <mergeCell ref="BU133:BY133"/>
    <mergeCell ref="BU113:BY113"/>
    <mergeCell ref="AS114:AX114"/>
    <mergeCell ref="AY114:BD114"/>
    <mergeCell ref="BE114:BK114"/>
    <mergeCell ref="BL114:BT114"/>
    <mergeCell ref="AL127:AR127"/>
    <mergeCell ref="AS127:AX127"/>
    <mergeCell ref="AY127:BD127"/>
    <mergeCell ref="BE127:BK127"/>
    <mergeCell ref="BL127:BT127"/>
    <mergeCell ref="AL116:AR116"/>
    <mergeCell ref="AS116:AX116"/>
    <mergeCell ref="AY116:BD116"/>
    <mergeCell ref="BE116:BK116"/>
    <mergeCell ref="BL116:BT116"/>
    <mergeCell ref="BU116:BY116"/>
    <mergeCell ref="E132:I132"/>
    <mergeCell ref="BU186:BY186"/>
    <mergeCell ref="BU189:BY189"/>
    <mergeCell ref="BU190:BY190"/>
    <mergeCell ref="BU182:BY182"/>
    <mergeCell ref="BU188:BY188"/>
    <mergeCell ref="E248:I248"/>
    <mergeCell ref="J248:AD248"/>
    <mergeCell ref="BU155:BY155"/>
    <mergeCell ref="BU143:BY143"/>
    <mergeCell ref="J146:AD146"/>
    <mergeCell ref="AE146:AK146"/>
    <mergeCell ref="AL146:AR146"/>
    <mergeCell ref="AS146:AX146"/>
    <mergeCell ref="AY146:BD146"/>
    <mergeCell ref="BE146:BK146"/>
    <mergeCell ref="BL146:BT146"/>
    <mergeCell ref="BU146:BY146"/>
    <mergeCell ref="BU144:BY144"/>
    <mergeCell ref="BU145:BY145"/>
    <mergeCell ref="BU151:BY151"/>
    <mergeCell ref="BU152:BY152"/>
    <mergeCell ref="BU153:BY153"/>
    <mergeCell ref="BU154:BY154"/>
    <mergeCell ref="BU147:BY147"/>
    <mergeCell ref="BU149:BY149"/>
    <mergeCell ref="J152:AD152"/>
    <mergeCell ref="AE152:AK152"/>
    <mergeCell ref="AL152:AR152"/>
    <mergeCell ref="AS152:AX152"/>
    <mergeCell ref="AY152:BD152"/>
    <mergeCell ref="BE152:BK152"/>
    <mergeCell ref="BL152:BT152"/>
    <mergeCell ref="E182:I182"/>
    <mergeCell ref="J182:AD182"/>
    <mergeCell ref="AE182:AK182"/>
    <mergeCell ref="AL182:AR182"/>
    <mergeCell ref="AS182:AX182"/>
    <mergeCell ref="AY182:BD182"/>
    <mergeCell ref="BE182:BK182"/>
    <mergeCell ref="BL182:BT182"/>
    <mergeCell ref="E185:I185"/>
    <mergeCell ref="E183:I183"/>
    <mergeCell ref="E184:I184"/>
    <mergeCell ref="J184:AD184"/>
    <mergeCell ref="AE184:AK184"/>
    <mergeCell ref="AL184:AR184"/>
    <mergeCell ref="AS184:AX184"/>
    <mergeCell ref="AY184:BD184"/>
    <mergeCell ref="BE184:BK184"/>
    <mergeCell ref="BL184:BT184"/>
    <mergeCell ref="BU213:BY213"/>
    <mergeCell ref="J218:AD218"/>
    <mergeCell ref="AE218:AK218"/>
    <mergeCell ref="BU218:BY218"/>
    <mergeCell ref="BU249:BY249"/>
    <mergeCell ref="BU250:BY250"/>
    <mergeCell ref="BU252:BY252"/>
    <mergeCell ref="BU221:BY221"/>
    <mergeCell ref="BU223:BY223"/>
    <mergeCell ref="BU224:BY224"/>
    <mergeCell ref="BU222:BY222"/>
    <mergeCell ref="BU225:BY225"/>
    <mergeCell ref="BU226:BY226"/>
    <mergeCell ref="BU228:BY228"/>
    <mergeCell ref="BU229:BY229"/>
    <mergeCell ref="BU232:BY232"/>
    <mergeCell ref="BU233:BY233"/>
    <mergeCell ref="BU234:BY234"/>
    <mergeCell ref="BU231:BY231"/>
    <mergeCell ref="BU235:BY235"/>
    <mergeCell ref="BU230:BY230"/>
    <mergeCell ref="BU236:BY236"/>
    <mergeCell ref="BU239:BY239"/>
    <mergeCell ref="BU240:BY240"/>
    <mergeCell ref="BU248:BY248"/>
    <mergeCell ref="BU219:BY219"/>
    <mergeCell ref="AL248:AR248"/>
    <mergeCell ref="AS248:AX248"/>
    <mergeCell ref="AY248:BD248"/>
    <mergeCell ref="BE248:BK248"/>
    <mergeCell ref="BL248:BT248"/>
    <mergeCell ref="AE248:AK248"/>
    <mergeCell ref="BE332:BK332"/>
    <mergeCell ref="BL332:BT332"/>
    <mergeCell ref="BU332:BY332"/>
    <mergeCell ref="E325:I325"/>
    <mergeCell ref="AS313:BT313"/>
    <mergeCell ref="BU313:BY313"/>
    <mergeCell ref="AS314:AX314"/>
    <mergeCell ref="AY314:BD314"/>
    <mergeCell ref="BE314:BK314"/>
    <mergeCell ref="BL314:BT314"/>
    <mergeCell ref="AL315:AR315"/>
    <mergeCell ref="J318:AD318"/>
    <mergeCell ref="BU328:BY328"/>
    <mergeCell ref="BU329:BY329"/>
    <mergeCell ref="BU330:BY330"/>
    <mergeCell ref="BU324:BY324"/>
    <mergeCell ref="BU247:BY247"/>
    <mergeCell ref="BU318:BY318"/>
    <mergeCell ref="BU325:BY325"/>
    <mergeCell ref="BU315:BY315"/>
    <mergeCell ref="BU316:BY316"/>
    <mergeCell ref="BU317:BY317"/>
    <mergeCell ref="BU319:BY319"/>
    <mergeCell ref="BU326:BY326"/>
    <mergeCell ref="BU331:BY331"/>
    <mergeCell ref="BU320:BY320"/>
    <mergeCell ref="BU322:BY322"/>
    <mergeCell ref="BU323:BY323"/>
    <mergeCell ref="BU327:BY327"/>
    <mergeCell ref="BU310:BY310"/>
    <mergeCell ref="BU282:BY282"/>
    <mergeCell ref="BU280:BY280"/>
    <mergeCell ref="E14:I14"/>
    <mergeCell ref="E13:I13"/>
    <mergeCell ref="E12:I12"/>
    <mergeCell ref="E8:I8"/>
    <mergeCell ref="E27:I27"/>
    <mergeCell ref="E25:I25"/>
    <mergeCell ref="E22:I22"/>
    <mergeCell ref="E21:I21"/>
    <mergeCell ref="E20:I20"/>
    <mergeCell ref="E19:I19"/>
    <mergeCell ref="E17:I17"/>
    <mergeCell ref="E16:I16"/>
    <mergeCell ref="E15:I15"/>
    <mergeCell ref="BU237:BY237"/>
    <mergeCell ref="BU238:BY238"/>
    <mergeCell ref="BU245:BY245"/>
    <mergeCell ref="BU246:BY246"/>
    <mergeCell ref="BU244:BY244"/>
    <mergeCell ref="BU242:BY242"/>
    <mergeCell ref="BL173:BT173"/>
    <mergeCell ref="BU173:BY173"/>
    <mergeCell ref="J174:AD174"/>
    <mergeCell ref="AE174:AK174"/>
    <mergeCell ref="AL174:AR174"/>
    <mergeCell ref="AS174:AX174"/>
    <mergeCell ref="AY174:BD174"/>
    <mergeCell ref="BU86:BY86"/>
    <mergeCell ref="J79:AD79"/>
    <mergeCell ref="J86:AD86"/>
    <mergeCell ref="AE86:AK86"/>
    <mergeCell ref="AL86:AR86"/>
    <mergeCell ref="AS86:AX86"/>
    <mergeCell ref="BE74:BK74"/>
    <mergeCell ref="BL74:BT74"/>
    <mergeCell ref="E334:I334"/>
    <mergeCell ref="J334:AD334"/>
    <mergeCell ref="AE334:AK334"/>
    <mergeCell ref="AL334:AR334"/>
    <mergeCell ref="AS334:AX334"/>
    <mergeCell ref="AY334:BD334"/>
    <mergeCell ref="BE334:BK334"/>
    <mergeCell ref="BL334:BT334"/>
    <mergeCell ref="BU334:BY334"/>
    <mergeCell ref="E333:I333"/>
    <mergeCell ref="J333:AD333"/>
    <mergeCell ref="AE333:AK333"/>
    <mergeCell ref="AL333:AR333"/>
    <mergeCell ref="AS333:AX333"/>
    <mergeCell ref="AY333:BD333"/>
    <mergeCell ref="BE333:BK333"/>
    <mergeCell ref="BL333:BT333"/>
    <mergeCell ref="BU333:BY333"/>
    <mergeCell ref="BU191:BY191"/>
    <mergeCell ref="BU184:BY184"/>
    <mergeCell ref="BU192:BY192"/>
    <mergeCell ref="BU193:BY193"/>
    <mergeCell ref="BU194:BY194"/>
    <mergeCell ref="BU178:BY178"/>
    <mergeCell ref="E332:I332"/>
    <mergeCell ref="J332:AD332"/>
    <mergeCell ref="AE332:AK332"/>
    <mergeCell ref="AL332:AR332"/>
    <mergeCell ref="AS332:AX332"/>
    <mergeCell ref="AY332:BD332"/>
    <mergeCell ref="AY102:BD102"/>
    <mergeCell ref="BE102:BK102"/>
    <mergeCell ref="BL102:BT102"/>
    <mergeCell ref="AS102:AX102"/>
    <mergeCell ref="J48:AD48"/>
    <mergeCell ref="AE48:AK48"/>
    <mergeCell ref="AL48:AR48"/>
    <mergeCell ref="AS48:AX48"/>
    <mergeCell ref="AY48:BD48"/>
    <mergeCell ref="BE48:BK48"/>
    <mergeCell ref="BL48:BT48"/>
    <mergeCell ref="BU48:BY48"/>
    <mergeCell ref="BU74:BY74"/>
    <mergeCell ref="BU62:BY62"/>
    <mergeCell ref="BU67:BY67"/>
    <mergeCell ref="BU66:BY66"/>
    <mergeCell ref="BU68:BY68"/>
    <mergeCell ref="BU69:BY69"/>
    <mergeCell ref="BU65:BY65"/>
    <mergeCell ref="BU64:BY64"/>
    <mergeCell ref="BU63:BY63"/>
    <mergeCell ref="BU70:BY70"/>
    <mergeCell ref="BU57:BY57"/>
    <mergeCell ref="BU55:BY55"/>
    <mergeCell ref="BU58:BY58"/>
    <mergeCell ref="BU59:BY59"/>
    <mergeCell ref="BU52:BY52"/>
    <mergeCell ref="BU53:BY53"/>
    <mergeCell ref="BU61:BY61"/>
    <mergeCell ref="BU60:BY60"/>
    <mergeCell ref="AS74:AX74"/>
    <mergeCell ref="AY74:BD74"/>
  </mergeCells>
  <pageMargins left="0.70866141732283472" right="0.31496062992125984" top="0.39370078740157483" bottom="0.35433070866141736" header="0" footer="0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</vt:lpstr>
      <vt:lpstr>'Меню '!Область_печати</vt:lpstr>
    </vt:vector>
  </TitlesOfParts>
  <Company>SKB Kontur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1</cp:lastModifiedBy>
  <cp:lastPrinted>2023-04-04T07:11:17Z</cp:lastPrinted>
  <dcterms:created xsi:type="dcterms:W3CDTF">2018-02-13T09:42:42Z</dcterms:created>
  <dcterms:modified xsi:type="dcterms:W3CDTF">2023-10-06T10:10:41Z</dcterms:modified>
</cp:coreProperties>
</file>